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15120" windowHeight="7485" activeTab="1"/>
  </bookViews>
  <sheets>
    <sheet name="Voorblad" sheetId="18" r:id="rId1"/>
    <sheet name="Uitstroom 1" sheetId="16" r:id="rId2"/>
    <sheet name="Uitstroom 2" sheetId="19" r:id="rId3"/>
    <sheet name="Uitstroom 3" sheetId="20" r:id="rId4"/>
    <sheet name="Competenties" sheetId="2" r:id="rId5"/>
    <sheet name="TOELICHTING" sheetId="3" r:id="rId6"/>
  </sheets>
  <definedNames>
    <definedName name="_xlnm.Print_Area" localSheetId="4">Competenties!$A$1:$C$27</definedName>
    <definedName name="_xlnm.Print_Area" localSheetId="5">TOELICHTING!$A$1:$R$80</definedName>
    <definedName name="_xlnm.Print_Area" localSheetId="1">'Uitstroom 1'!$B$1:$Z$138</definedName>
    <definedName name="_xlnm.Print_Area" localSheetId="2">'Uitstroom 2'!$B$1:$Z$138</definedName>
    <definedName name="_xlnm.Print_Area" localSheetId="3">'Uitstroom 3'!$B$1:$Z$138</definedName>
    <definedName name="_xlnm.Print_Area" localSheetId="0">Voorblad!$B$2:$H$35</definedName>
  </definedNames>
  <calcPr calcId="144525"/>
</workbook>
</file>

<file path=xl/calcChain.xml><?xml version="1.0" encoding="utf-8"?>
<calcChain xmlns="http://schemas.openxmlformats.org/spreadsheetml/2006/main">
  <c r="Q138" i="20" l="1"/>
  <c r="P138" i="20"/>
  <c r="Q137" i="20"/>
  <c r="P137" i="20"/>
  <c r="V127" i="20"/>
  <c r="P127" i="20"/>
  <c r="J127" i="20"/>
  <c r="Q133" i="20" s="1"/>
  <c r="D127" i="20"/>
  <c r="V126" i="20"/>
  <c r="P126" i="20"/>
  <c r="J126" i="20"/>
  <c r="D126" i="20"/>
  <c r="P133" i="20" s="1"/>
  <c r="V125" i="20"/>
  <c r="P125" i="20"/>
  <c r="J125" i="20"/>
  <c r="D125" i="20"/>
  <c r="K133" i="20" s="1"/>
  <c r="V124" i="20"/>
  <c r="P124" i="20"/>
  <c r="J124" i="20"/>
  <c r="D124" i="20"/>
  <c r="J133" i="20" s="1"/>
  <c r="E133" i="20" s="1"/>
  <c r="W114" i="20"/>
  <c r="Q114" i="20"/>
  <c r="K114" i="20"/>
  <c r="E114" i="20"/>
  <c r="W113" i="20"/>
  <c r="Q113" i="20"/>
  <c r="K113" i="20"/>
  <c r="E113" i="20"/>
  <c r="W112" i="20"/>
  <c r="Q112" i="20"/>
  <c r="K112" i="20"/>
  <c r="E112" i="20"/>
  <c r="W111" i="20"/>
  <c r="Q111" i="20"/>
  <c r="K111" i="20"/>
  <c r="E111" i="20"/>
  <c r="W110" i="20"/>
  <c r="Q110" i="20"/>
  <c r="K110" i="20"/>
  <c r="E110" i="20"/>
  <c r="V102" i="20"/>
  <c r="P102" i="20"/>
  <c r="J102" i="20"/>
  <c r="D102" i="20"/>
  <c r="V85" i="20"/>
  <c r="P85" i="20"/>
  <c r="J85" i="20"/>
  <c r="D85" i="20"/>
  <c r="Q132" i="20" s="1"/>
  <c r="V84" i="20"/>
  <c r="P84" i="20"/>
  <c r="J84" i="20"/>
  <c r="D84" i="20"/>
  <c r="P132" i="20" s="1"/>
  <c r="V83" i="20"/>
  <c r="P83" i="20"/>
  <c r="J83" i="20"/>
  <c r="D83" i="20"/>
  <c r="K132" i="20" s="1"/>
  <c r="V82" i="20"/>
  <c r="P82" i="20"/>
  <c r="J82" i="20"/>
  <c r="D82" i="20"/>
  <c r="J132" i="20" s="1"/>
  <c r="E132" i="20" s="1"/>
  <c r="W72" i="20"/>
  <c r="Q72" i="20"/>
  <c r="K72" i="20"/>
  <c r="E72" i="20"/>
  <c r="W71" i="20"/>
  <c r="Q71" i="20"/>
  <c r="K71" i="20"/>
  <c r="E71" i="20"/>
  <c r="W70" i="20"/>
  <c r="Q70" i="20"/>
  <c r="K70" i="20"/>
  <c r="E70" i="20"/>
  <c r="W69" i="20"/>
  <c r="Q69" i="20"/>
  <c r="K69" i="20"/>
  <c r="E69" i="20"/>
  <c r="W68" i="20"/>
  <c r="Q68" i="20"/>
  <c r="K68" i="20"/>
  <c r="E68" i="20"/>
  <c r="V60" i="20"/>
  <c r="P60" i="20"/>
  <c r="J60" i="20"/>
  <c r="D60" i="20"/>
  <c r="V43" i="20"/>
  <c r="P43" i="20"/>
  <c r="J43" i="20"/>
  <c r="D43" i="20"/>
  <c r="Q131" i="20" s="1"/>
  <c r="V42" i="20"/>
  <c r="P42" i="20"/>
  <c r="J42" i="20"/>
  <c r="D42" i="20"/>
  <c r="P131" i="20" s="1"/>
  <c r="P134" i="20" s="1"/>
  <c r="V41" i="20"/>
  <c r="P41" i="20"/>
  <c r="J41" i="20"/>
  <c r="D41" i="20"/>
  <c r="K131" i="20" s="1"/>
  <c r="K134" i="20" s="1"/>
  <c r="V40" i="20"/>
  <c r="P40" i="20"/>
  <c r="J40" i="20"/>
  <c r="D40" i="20"/>
  <c r="J131" i="20" s="1"/>
  <c r="W30" i="20"/>
  <c r="Q30" i="20"/>
  <c r="K30" i="20"/>
  <c r="E30" i="20"/>
  <c r="W29" i="20"/>
  <c r="Q29" i="20"/>
  <c r="K29" i="20"/>
  <c r="E29" i="20"/>
  <c r="W28" i="20"/>
  <c r="Q28" i="20"/>
  <c r="K28" i="20"/>
  <c r="E28" i="20"/>
  <c r="W27" i="20"/>
  <c r="Q27" i="20"/>
  <c r="K27" i="20"/>
  <c r="E27" i="20"/>
  <c r="W26" i="20"/>
  <c r="Q26" i="20"/>
  <c r="K26" i="20"/>
  <c r="E26" i="20"/>
  <c r="V18" i="20"/>
  <c r="P18" i="20"/>
  <c r="J18" i="20"/>
  <c r="D18" i="20"/>
  <c r="Q138" i="19"/>
  <c r="P138" i="19"/>
  <c r="Q137" i="19"/>
  <c r="P137" i="19"/>
  <c r="V127" i="19"/>
  <c r="P127" i="19"/>
  <c r="J127" i="19"/>
  <c r="D127" i="19"/>
  <c r="Q133" i="19" s="1"/>
  <c r="V126" i="19"/>
  <c r="P126" i="19"/>
  <c r="J126" i="19"/>
  <c r="D126" i="19"/>
  <c r="P133" i="19" s="1"/>
  <c r="V125" i="19"/>
  <c r="P125" i="19"/>
  <c r="J125" i="19"/>
  <c r="D125" i="19"/>
  <c r="K133" i="19" s="1"/>
  <c r="V124" i="19"/>
  <c r="P124" i="19"/>
  <c r="J124" i="19"/>
  <c r="D124" i="19"/>
  <c r="J133" i="19" s="1"/>
  <c r="E133" i="19" s="1"/>
  <c r="W114" i="19"/>
  <c r="Q114" i="19"/>
  <c r="K114" i="19"/>
  <c r="E114" i="19"/>
  <c r="W113" i="19"/>
  <c r="Q113" i="19"/>
  <c r="K113" i="19"/>
  <c r="E113" i="19"/>
  <c r="W112" i="19"/>
  <c r="Q112" i="19"/>
  <c r="K112" i="19"/>
  <c r="E112" i="19"/>
  <c r="W111" i="19"/>
  <c r="Q111" i="19"/>
  <c r="K111" i="19"/>
  <c r="E111" i="19"/>
  <c r="W110" i="19"/>
  <c r="Q110" i="19"/>
  <c r="K110" i="19"/>
  <c r="E110" i="19"/>
  <c r="V102" i="19"/>
  <c r="P102" i="19"/>
  <c r="J102" i="19"/>
  <c r="D102" i="19"/>
  <c r="V85" i="19"/>
  <c r="P85" i="19"/>
  <c r="J85" i="19"/>
  <c r="D85" i="19"/>
  <c r="Q132" i="19" s="1"/>
  <c r="V84" i="19"/>
  <c r="P84" i="19"/>
  <c r="J84" i="19"/>
  <c r="D84" i="19"/>
  <c r="P132" i="19" s="1"/>
  <c r="V83" i="19"/>
  <c r="P83" i="19"/>
  <c r="J83" i="19"/>
  <c r="D83" i="19"/>
  <c r="K132" i="19" s="1"/>
  <c r="V82" i="19"/>
  <c r="P82" i="19"/>
  <c r="J82" i="19"/>
  <c r="D82" i="19"/>
  <c r="J132" i="19" s="1"/>
  <c r="E132" i="19" s="1"/>
  <c r="W72" i="19"/>
  <c r="Q72" i="19"/>
  <c r="K72" i="19"/>
  <c r="E72" i="19"/>
  <c r="W71" i="19"/>
  <c r="Q71" i="19"/>
  <c r="K71" i="19"/>
  <c r="E71" i="19"/>
  <c r="W70" i="19"/>
  <c r="Q70" i="19"/>
  <c r="K70" i="19"/>
  <c r="E70" i="19"/>
  <c r="W69" i="19"/>
  <c r="Q69" i="19"/>
  <c r="K69" i="19"/>
  <c r="E69" i="19"/>
  <c r="W68" i="19"/>
  <c r="Q68" i="19"/>
  <c r="K68" i="19"/>
  <c r="E68" i="19"/>
  <c r="V60" i="19"/>
  <c r="P60" i="19"/>
  <c r="J60" i="19"/>
  <c r="D60" i="19"/>
  <c r="V43" i="19"/>
  <c r="P43" i="19"/>
  <c r="J43" i="19"/>
  <c r="D43" i="19"/>
  <c r="Q131" i="19" s="1"/>
  <c r="Q134" i="19" s="1"/>
  <c r="V42" i="19"/>
  <c r="P42" i="19"/>
  <c r="J42" i="19"/>
  <c r="D42" i="19"/>
  <c r="P131" i="19" s="1"/>
  <c r="P134" i="19" s="1"/>
  <c r="V41" i="19"/>
  <c r="P41" i="19"/>
  <c r="J41" i="19"/>
  <c r="D41" i="19"/>
  <c r="K131" i="19" s="1"/>
  <c r="K134" i="19" s="1"/>
  <c r="V40" i="19"/>
  <c r="P40" i="19"/>
  <c r="J40" i="19"/>
  <c r="D40" i="19"/>
  <c r="J131" i="19" s="1"/>
  <c r="W30" i="19"/>
  <c r="Q30" i="19"/>
  <c r="K30" i="19"/>
  <c r="E30" i="19"/>
  <c r="W29" i="19"/>
  <c r="Q29" i="19"/>
  <c r="K29" i="19"/>
  <c r="E29" i="19"/>
  <c r="W28" i="19"/>
  <c r="Q28" i="19"/>
  <c r="K28" i="19"/>
  <c r="E28" i="19"/>
  <c r="W27" i="19"/>
  <c r="Q27" i="19"/>
  <c r="K27" i="19"/>
  <c r="E27" i="19"/>
  <c r="W26" i="19"/>
  <c r="Q26" i="19"/>
  <c r="K26" i="19"/>
  <c r="E26" i="19"/>
  <c r="V18" i="19"/>
  <c r="P18" i="19"/>
  <c r="J18" i="19"/>
  <c r="D18" i="19"/>
  <c r="J134" i="20" l="1"/>
  <c r="E131" i="20"/>
  <c r="E134" i="20" s="1"/>
  <c r="Q134" i="20"/>
  <c r="J134" i="19"/>
  <c r="E131" i="19"/>
  <c r="E134" i="19" s="1"/>
  <c r="Q138" i="16"/>
  <c r="P138" i="16"/>
  <c r="Q137" i="16"/>
  <c r="P137" i="16"/>
  <c r="V127" i="16"/>
  <c r="P127" i="16"/>
  <c r="J127" i="16"/>
  <c r="D127" i="16"/>
  <c r="V126" i="16"/>
  <c r="P126" i="16"/>
  <c r="J126" i="16"/>
  <c r="D126" i="16"/>
  <c r="V125" i="16"/>
  <c r="P125" i="16"/>
  <c r="J125" i="16"/>
  <c r="D125" i="16"/>
  <c r="V124" i="16"/>
  <c r="V102" i="16" s="1"/>
  <c r="P124" i="16"/>
  <c r="J124" i="16"/>
  <c r="D124" i="16"/>
  <c r="W114" i="16"/>
  <c r="Q114" i="16"/>
  <c r="K114" i="16"/>
  <c r="E114" i="16"/>
  <c r="W113" i="16"/>
  <c r="Q113" i="16"/>
  <c r="K113" i="16"/>
  <c r="E113" i="16"/>
  <c r="W112" i="16"/>
  <c r="Q112" i="16"/>
  <c r="K112" i="16"/>
  <c r="E112" i="16"/>
  <c r="W111" i="16"/>
  <c r="Q111" i="16"/>
  <c r="K111" i="16"/>
  <c r="E111" i="16"/>
  <c r="W110" i="16"/>
  <c r="Q110" i="16"/>
  <c r="K110" i="16"/>
  <c r="E110" i="16"/>
  <c r="V85" i="16"/>
  <c r="P85" i="16"/>
  <c r="J85" i="16"/>
  <c r="D85" i="16"/>
  <c r="V84" i="16"/>
  <c r="P84" i="16"/>
  <c r="J84" i="16"/>
  <c r="D84" i="16"/>
  <c r="V83" i="16"/>
  <c r="P83" i="16"/>
  <c r="J83" i="16"/>
  <c r="D83" i="16"/>
  <c r="V82" i="16"/>
  <c r="P82" i="16"/>
  <c r="P60" i="16" s="1"/>
  <c r="J82" i="16"/>
  <c r="J60" i="16" s="1"/>
  <c r="D82" i="16"/>
  <c r="D60" i="16" s="1"/>
  <c r="W72" i="16"/>
  <c r="Q72" i="16"/>
  <c r="K72" i="16"/>
  <c r="E72" i="16"/>
  <c r="W71" i="16"/>
  <c r="Q71" i="16"/>
  <c r="K71" i="16"/>
  <c r="E71" i="16"/>
  <c r="W70" i="16"/>
  <c r="Q70" i="16"/>
  <c r="K70" i="16"/>
  <c r="E70" i="16"/>
  <c r="W69" i="16"/>
  <c r="Q69" i="16"/>
  <c r="K69" i="16"/>
  <c r="E69" i="16"/>
  <c r="W68" i="16"/>
  <c r="Q68" i="16"/>
  <c r="K68" i="16"/>
  <c r="E68" i="16"/>
  <c r="V43" i="16"/>
  <c r="P43" i="16"/>
  <c r="J43" i="16"/>
  <c r="D43" i="16"/>
  <c r="V42" i="16"/>
  <c r="P42" i="16"/>
  <c r="J42" i="16"/>
  <c r="D42" i="16"/>
  <c r="V41" i="16"/>
  <c r="P41" i="16"/>
  <c r="J41" i="16"/>
  <c r="D41" i="16"/>
  <c r="V40" i="16"/>
  <c r="P40" i="16"/>
  <c r="P18" i="16" s="1"/>
  <c r="J40" i="16"/>
  <c r="D40" i="16"/>
  <c r="W30" i="16"/>
  <c r="Q30" i="16"/>
  <c r="K30" i="16"/>
  <c r="E30" i="16"/>
  <c r="W29" i="16"/>
  <c r="Q29" i="16"/>
  <c r="K29" i="16"/>
  <c r="E29" i="16"/>
  <c r="W28" i="16"/>
  <c r="Q28" i="16"/>
  <c r="K28" i="16"/>
  <c r="E28" i="16"/>
  <c r="W27" i="16"/>
  <c r="Q27" i="16"/>
  <c r="K27" i="16"/>
  <c r="E27" i="16"/>
  <c r="W26" i="16"/>
  <c r="Q26" i="16"/>
  <c r="K26" i="16"/>
  <c r="E26" i="16"/>
  <c r="P102" i="16" l="1"/>
  <c r="V60" i="16"/>
  <c r="V18" i="16"/>
  <c r="J18" i="16"/>
  <c r="J102" i="16"/>
  <c r="J133" i="16"/>
  <c r="K133" i="16"/>
  <c r="D102" i="16"/>
  <c r="P133" i="16"/>
  <c r="Q133" i="16"/>
  <c r="K132" i="16"/>
  <c r="P132" i="16"/>
  <c r="J132" i="16"/>
  <c r="Q132" i="16"/>
  <c r="P131" i="16"/>
  <c r="Q131" i="16"/>
  <c r="D18" i="16"/>
  <c r="J131" i="16"/>
  <c r="K131" i="16"/>
  <c r="K134" i="16" l="1"/>
  <c r="E132" i="16"/>
  <c r="E133" i="16"/>
  <c r="P134" i="16"/>
  <c r="J134" i="16"/>
  <c r="Q134" i="16"/>
  <c r="E131" i="16"/>
  <c r="E134" i="16" l="1"/>
</calcChain>
</file>

<file path=xl/comments1.xml><?xml version="1.0" encoding="utf-8"?>
<comments xmlns="http://schemas.openxmlformats.org/spreadsheetml/2006/main">
  <authors>
    <author>Tim</author>
  </authors>
  <commentList>
    <comment ref="E5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Dit is een onderdeel dat iedere week van de periode terugkomt</t>
        </r>
      </text>
    </comment>
    <comment ref="F5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Aantal uren per onderdeel</t>
        </r>
      </text>
    </comment>
    <comment ref="G5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S = BOT (School)
B = BPV (Stage)</t>
        </r>
      </text>
    </comment>
    <comment ref="H5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P = Basis-/Profieldeel
K = Keuzedeel</t>
        </r>
      </text>
    </comment>
    <comment ref="K5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Dit is een onderdeel dat iedere week van de periode terugkomt</t>
        </r>
      </text>
    </comment>
    <comment ref="L5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Aantal uren per onderdeel</t>
        </r>
      </text>
    </comment>
    <comment ref="M5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S = BOT (School)
B = BPV (Stage)</t>
        </r>
      </text>
    </comment>
    <comment ref="N5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P = Basis-/Profieldeel
K = Keuzedeel</t>
        </r>
      </text>
    </comment>
    <comment ref="Q5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Dit is een onderdeel dat iedere week van de periode terugkomt</t>
        </r>
      </text>
    </comment>
    <comment ref="R5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Aantal uren per onderdeel</t>
        </r>
      </text>
    </comment>
    <comment ref="S5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S = BOT (School)
B = BPV (Stage)</t>
        </r>
      </text>
    </comment>
    <comment ref="T5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P = Basis-/Profieldeel
K = Keuzedeel</t>
        </r>
      </text>
    </comment>
    <comment ref="W5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Dit is een onderdeel dat iedere week van de periode terugkomt</t>
        </r>
      </text>
    </comment>
    <comment ref="X5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Aantal uren per onderdeel</t>
        </r>
      </text>
    </comment>
    <comment ref="Y5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S = BOT (School)
B = BPV (Stage)</t>
        </r>
      </text>
    </comment>
    <comment ref="Z5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P = Basis-/Profieldeel
K = Keuzedeel</t>
        </r>
      </text>
    </comment>
    <comment ref="E47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Dit is een onderdeel dat iedere week van de periode terugkomt</t>
        </r>
      </text>
    </comment>
    <comment ref="F47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Aantal uren per onderdeel</t>
        </r>
      </text>
    </comment>
    <comment ref="G47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S = BOT (School)
B = BPV (Stage)</t>
        </r>
      </text>
    </comment>
    <comment ref="H47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P = Basis-/Profieldeel
K = Keuzedeel</t>
        </r>
      </text>
    </comment>
    <comment ref="K47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Dit is een onderdeel dat iedere week van de periode terugkomt</t>
        </r>
      </text>
    </comment>
    <comment ref="L47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Aantal uren per onderdeel</t>
        </r>
      </text>
    </comment>
    <comment ref="M47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S = BOT (School)
B = BPV (Stage)</t>
        </r>
      </text>
    </comment>
    <comment ref="N47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P = Basis-/Profieldeel
K = Keuzedeel</t>
        </r>
      </text>
    </comment>
    <comment ref="Q47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Dit is een onderdeel dat iedere week van de periode terugkomt</t>
        </r>
      </text>
    </comment>
    <comment ref="R47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Aantal uren per onderdeel</t>
        </r>
      </text>
    </comment>
    <comment ref="S47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S = BOT (School)
B = BPV (Stage)</t>
        </r>
      </text>
    </comment>
    <comment ref="T47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P = Basis-/Profieldeel
K = Keuzedeel</t>
        </r>
      </text>
    </comment>
    <comment ref="W47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Dit is een onderdeel dat iedere week van de periode terugkomt</t>
        </r>
      </text>
    </comment>
    <comment ref="X47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Aantal uren per onderdeel</t>
        </r>
      </text>
    </comment>
    <comment ref="Y47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S = BOT (School)
B = BPV (Stage)</t>
        </r>
      </text>
    </comment>
    <comment ref="Z47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P = Basis-/Profieldeel
K = Keuzedeel</t>
        </r>
      </text>
    </comment>
    <comment ref="E89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Dit is een onderdeel dat iedere week van de periode terugkomt</t>
        </r>
      </text>
    </comment>
    <comment ref="F89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Aantal uren per onderdeel</t>
        </r>
      </text>
    </comment>
    <comment ref="G89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S = BOT (School)
B = BPV (Stage)</t>
        </r>
      </text>
    </comment>
    <comment ref="H89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P = Basis-/Profieldeel
K = Keuzedeel</t>
        </r>
      </text>
    </comment>
    <comment ref="K89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Dit is een onderdeel dat iedere week van de periode terugkomt</t>
        </r>
      </text>
    </comment>
    <comment ref="L89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Aantal uren per onderdeel</t>
        </r>
      </text>
    </comment>
    <comment ref="M89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S = BOT (School)
B = BPV (Stage)</t>
        </r>
      </text>
    </comment>
    <comment ref="N89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P = Basis-/Profieldeel
K = Keuzedeel</t>
        </r>
      </text>
    </comment>
    <comment ref="Q89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Dit is een onderdeel dat iedere week van de periode terugkomt</t>
        </r>
      </text>
    </comment>
    <comment ref="R89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Aantal uren per onderdeel</t>
        </r>
      </text>
    </comment>
    <comment ref="S89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S = BOT (School)
B = BPV (Stage)</t>
        </r>
      </text>
    </comment>
    <comment ref="T89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P = Basis-/Profieldeel
K = Keuzedeel</t>
        </r>
      </text>
    </comment>
    <comment ref="W89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Dit is een onderdeel dat iedere week van de periode terugkomt</t>
        </r>
      </text>
    </comment>
    <comment ref="X89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Aantal uren per onderdeel</t>
        </r>
      </text>
    </comment>
    <comment ref="Y89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S = BOT (School)
B = BPV (Stage)</t>
        </r>
      </text>
    </comment>
    <comment ref="Z89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P = Basis-/Profieldeel
K = Keuzedeel</t>
        </r>
      </text>
    </comment>
  </commentList>
</comments>
</file>

<file path=xl/comments2.xml><?xml version="1.0" encoding="utf-8"?>
<comments xmlns="http://schemas.openxmlformats.org/spreadsheetml/2006/main">
  <authors>
    <author>Tim</author>
  </authors>
  <commentList>
    <comment ref="E5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Dit is een onderdeel dat iedere week van de periode terugkomt</t>
        </r>
      </text>
    </comment>
    <comment ref="F5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Aantal uren per onderdeel</t>
        </r>
      </text>
    </comment>
    <comment ref="G5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S = BOT (School)
B = BPV (Stage)</t>
        </r>
      </text>
    </comment>
    <comment ref="H5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P = Basis-/Profieldeel
K = Keuzedeel</t>
        </r>
      </text>
    </comment>
    <comment ref="K5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Dit is een onderdeel dat iedere week van de periode terugkomt</t>
        </r>
      </text>
    </comment>
    <comment ref="L5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Aantal uren per onderdeel</t>
        </r>
      </text>
    </comment>
    <comment ref="M5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S = BOT (School)
B = BPV (Stage)</t>
        </r>
      </text>
    </comment>
    <comment ref="N5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P = Basis-/Profieldeel
K = Keuzedeel</t>
        </r>
      </text>
    </comment>
    <comment ref="Q5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Dit is een onderdeel dat iedere week van de periode terugkomt</t>
        </r>
      </text>
    </comment>
    <comment ref="R5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Aantal uren per onderdeel</t>
        </r>
      </text>
    </comment>
    <comment ref="S5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S = BOT (School)
B = BPV (Stage)</t>
        </r>
      </text>
    </comment>
    <comment ref="T5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P = Basis-/Profieldeel
K = Keuzedeel</t>
        </r>
      </text>
    </comment>
    <comment ref="W5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Dit is een onderdeel dat iedere week van de periode terugkomt</t>
        </r>
      </text>
    </comment>
    <comment ref="X5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Aantal uren per onderdeel</t>
        </r>
      </text>
    </comment>
    <comment ref="Y5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S = BOT (School)
B = BPV (Stage)</t>
        </r>
      </text>
    </comment>
    <comment ref="Z5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P = Basis-/Profieldeel
K = Keuzedeel</t>
        </r>
      </text>
    </comment>
    <comment ref="E47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Dit is een onderdeel dat iedere week van de periode terugkomt</t>
        </r>
      </text>
    </comment>
    <comment ref="F47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Aantal uren per onderdeel</t>
        </r>
      </text>
    </comment>
    <comment ref="G47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S = BOT (School)
B = BPV (Stage)</t>
        </r>
      </text>
    </comment>
    <comment ref="H47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P = Basis-/Profieldeel
K = Keuzedeel</t>
        </r>
      </text>
    </comment>
    <comment ref="K47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Dit is een onderdeel dat iedere week van de periode terugkomt</t>
        </r>
      </text>
    </comment>
    <comment ref="L47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Aantal uren per onderdeel</t>
        </r>
      </text>
    </comment>
    <comment ref="M47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S = BOT (School)
B = BPV (Stage)</t>
        </r>
      </text>
    </comment>
    <comment ref="N47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P = Basis-/Profieldeel
K = Keuzedeel</t>
        </r>
      </text>
    </comment>
    <comment ref="Q47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Dit is een onderdeel dat iedere week van de periode terugkomt</t>
        </r>
      </text>
    </comment>
    <comment ref="R47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Aantal uren per onderdeel</t>
        </r>
      </text>
    </comment>
    <comment ref="S47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S = BOT (School)
B = BPV (Stage)</t>
        </r>
      </text>
    </comment>
    <comment ref="T47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P = Basis-/Profieldeel
K = Keuzedeel</t>
        </r>
      </text>
    </comment>
    <comment ref="W47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Dit is een onderdeel dat iedere week van de periode terugkomt</t>
        </r>
      </text>
    </comment>
    <comment ref="X47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Aantal uren per onderdeel</t>
        </r>
      </text>
    </comment>
    <comment ref="Y47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S = BOT (School)
B = BPV (Stage)</t>
        </r>
      </text>
    </comment>
    <comment ref="Z47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P = Basis-/Profieldeel
K = Keuzedeel</t>
        </r>
      </text>
    </comment>
    <comment ref="E89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Dit is een onderdeel dat iedere week van de periode terugkomt</t>
        </r>
      </text>
    </comment>
    <comment ref="F89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Aantal uren per onderdeel</t>
        </r>
      </text>
    </comment>
    <comment ref="G89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S = BOT (School)
B = BPV (Stage)</t>
        </r>
      </text>
    </comment>
    <comment ref="H89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P = Basis-/Profieldeel
K = Keuzedeel</t>
        </r>
      </text>
    </comment>
    <comment ref="K89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Dit is een onderdeel dat iedere week van de periode terugkomt</t>
        </r>
      </text>
    </comment>
    <comment ref="L89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Aantal uren per onderdeel</t>
        </r>
      </text>
    </comment>
    <comment ref="M89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S = BOT (School)
B = BPV (Stage)</t>
        </r>
      </text>
    </comment>
    <comment ref="N89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P = Basis-/Profieldeel
K = Keuzedeel</t>
        </r>
      </text>
    </comment>
    <comment ref="Q89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Dit is een onderdeel dat iedere week van de periode terugkomt</t>
        </r>
      </text>
    </comment>
    <comment ref="R89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Aantal uren per onderdeel</t>
        </r>
      </text>
    </comment>
    <comment ref="S89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S = BOT (School)
B = BPV (Stage)</t>
        </r>
      </text>
    </comment>
    <comment ref="T89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P = Basis-/Profieldeel
K = Keuzedeel</t>
        </r>
      </text>
    </comment>
    <comment ref="W89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Dit is een onderdeel dat iedere week van de periode terugkomt</t>
        </r>
      </text>
    </comment>
    <comment ref="X89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Aantal uren per onderdeel</t>
        </r>
      </text>
    </comment>
    <comment ref="Y89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S = BOT (School)
B = BPV (Stage)</t>
        </r>
      </text>
    </comment>
    <comment ref="Z89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P = Basis-/Profieldeel
K = Keuzedeel</t>
        </r>
      </text>
    </comment>
  </commentList>
</comments>
</file>

<file path=xl/comments3.xml><?xml version="1.0" encoding="utf-8"?>
<comments xmlns="http://schemas.openxmlformats.org/spreadsheetml/2006/main">
  <authors>
    <author>Tim</author>
  </authors>
  <commentList>
    <comment ref="E5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Dit is een onderdeel dat iedere week van de periode terugkomt</t>
        </r>
      </text>
    </comment>
    <comment ref="F5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Aantal uren per onderdeel</t>
        </r>
      </text>
    </comment>
    <comment ref="G5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S = BOT (School)
B = BPV (Stage)</t>
        </r>
      </text>
    </comment>
    <comment ref="H5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P = Basis-/Profieldeel
K = Keuzedeel</t>
        </r>
      </text>
    </comment>
    <comment ref="K5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Dit is een onderdeel dat iedere week van de periode terugkomt</t>
        </r>
      </text>
    </comment>
    <comment ref="L5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Aantal uren per onderdeel</t>
        </r>
      </text>
    </comment>
    <comment ref="M5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S = BOT (School)
B = BPV (Stage)</t>
        </r>
      </text>
    </comment>
    <comment ref="N5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P = Basis-/Profieldeel
K = Keuzedeel</t>
        </r>
      </text>
    </comment>
    <comment ref="Q5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Dit is een onderdeel dat iedere week van de periode terugkomt</t>
        </r>
      </text>
    </comment>
    <comment ref="R5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Aantal uren per onderdeel</t>
        </r>
      </text>
    </comment>
    <comment ref="S5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S = BOT (School)
B = BPV (Stage)</t>
        </r>
      </text>
    </comment>
    <comment ref="T5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P = Basis-/Profieldeel
K = Keuzedeel</t>
        </r>
      </text>
    </comment>
    <comment ref="W5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Dit is een onderdeel dat iedere week van de periode terugkomt</t>
        </r>
      </text>
    </comment>
    <comment ref="X5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Aantal uren per onderdeel</t>
        </r>
      </text>
    </comment>
    <comment ref="Y5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S = BOT (School)
B = BPV (Stage)</t>
        </r>
      </text>
    </comment>
    <comment ref="Z5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P = Basis-/Profieldeel
K = Keuzedeel</t>
        </r>
      </text>
    </comment>
    <comment ref="E47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Dit is een onderdeel dat iedere week van de periode terugkomt</t>
        </r>
      </text>
    </comment>
    <comment ref="F47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Aantal uren per onderdeel</t>
        </r>
      </text>
    </comment>
    <comment ref="G47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S = BOT (School)
B = BPV (Stage)</t>
        </r>
      </text>
    </comment>
    <comment ref="H47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P = Basis-/Profieldeel
K = Keuzedeel</t>
        </r>
      </text>
    </comment>
    <comment ref="K47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Dit is een onderdeel dat iedere week van de periode terugkomt</t>
        </r>
      </text>
    </comment>
    <comment ref="L47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Aantal uren per onderdeel</t>
        </r>
      </text>
    </comment>
    <comment ref="M47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S = BOT (School)
B = BPV (Stage)</t>
        </r>
      </text>
    </comment>
    <comment ref="N47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P = Basis-/Profieldeel
K = Keuzedeel</t>
        </r>
      </text>
    </comment>
    <comment ref="Q47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Dit is een onderdeel dat iedere week van de periode terugkomt</t>
        </r>
      </text>
    </comment>
    <comment ref="R47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Aantal uren per onderdeel</t>
        </r>
      </text>
    </comment>
    <comment ref="S47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S = BOT (School)
B = BPV (Stage)</t>
        </r>
      </text>
    </comment>
    <comment ref="T47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P = Basis-/Profieldeel
K = Keuzedeel</t>
        </r>
      </text>
    </comment>
    <comment ref="W47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Dit is een onderdeel dat iedere week van de periode terugkomt</t>
        </r>
      </text>
    </comment>
    <comment ref="X47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Aantal uren per onderdeel</t>
        </r>
      </text>
    </comment>
    <comment ref="Y47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S = BOT (School)
B = BPV (Stage)</t>
        </r>
      </text>
    </comment>
    <comment ref="Z47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P = Basis-/Profieldeel
K = Keuzedeel</t>
        </r>
      </text>
    </comment>
    <comment ref="E89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Dit is een onderdeel dat iedere week van de periode terugkomt</t>
        </r>
      </text>
    </comment>
    <comment ref="F89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Aantal uren per onderdeel</t>
        </r>
      </text>
    </comment>
    <comment ref="G89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S = BOT (School)
B = BPV (Stage)</t>
        </r>
      </text>
    </comment>
    <comment ref="H89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P = Basis-/Profieldeel
K = Keuzedeel</t>
        </r>
      </text>
    </comment>
    <comment ref="K89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Dit is een onderdeel dat iedere week van de periode terugkomt</t>
        </r>
      </text>
    </comment>
    <comment ref="L89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Aantal uren per onderdeel</t>
        </r>
      </text>
    </comment>
    <comment ref="M89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S = BOT (School)
B = BPV (Stage)</t>
        </r>
      </text>
    </comment>
    <comment ref="N89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P = Basis-/Profieldeel
K = Keuzedeel</t>
        </r>
      </text>
    </comment>
    <comment ref="Q89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Dit is een onderdeel dat iedere week van de periode terugkomt</t>
        </r>
      </text>
    </comment>
    <comment ref="R89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Aantal uren per onderdeel</t>
        </r>
      </text>
    </comment>
    <comment ref="S89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S = BOT (School)
B = BPV (Stage)</t>
        </r>
      </text>
    </comment>
    <comment ref="T89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P = Basis-/Profieldeel
K = Keuzedeel</t>
        </r>
      </text>
    </comment>
    <comment ref="W89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Dit is een onderdeel dat iedere week van de periode terugkomt</t>
        </r>
      </text>
    </comment>
    <comment ref="X89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Aantal uren per onderdeel</t>
        </r>
      </text>
    </comment>
    <comment ref="Y89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S = BOT (School)
B = BPV (Stage)</t>
        </r>
      </text>
    </comment>
    <comment ref="Z89" authorId="0">
      <text>
        <r>
          <rPr>
            <b/>
            <sz val="9"/>
            <color indexed="81"/>
            <rFont val="Tahoma"/>
            <family val="2"/>
          </rPr>
          <t>Tim:</t>
        </r>
        <r>
          <rPr>
            <sz val="9"/>
            <color indexed="81"/>
            <rFont val="Tahoma"/>
            <family val="2"/>
          </rPr>
          <t xml:space="preserve">
P = Basis-/Profieldeel
K = Keuzedeel</t>
        </r>
      </text>
    </comment>
  </commentList>
</comments>
</file>

<file path=xl/sharedStrings.xml><?xml version="1.0" encoding="utf-8"?>
<sst xmlns="http://schemas.openxmlformats.org/spreadsheetml/2006/main" count="1193" uniqueCount="159">
  <si>
    <t>K</t>
  </si>
  <si>
    <t>B</t>
  </si>
  <si>
    <t>BOT</t>
  </si>
  <si>
    <t>BPV</t>
  </si>
  <si>
    <t>I</t>
  </si>
  <si>
    <t>Keuze</t>
  </si>
  <si>
    <t>Profiel</t>
  </si>
  <si>
    <t>S</t>
  </si>
  <si>
    <t>P</t>
  </si>
  <si>
    <t>netto schoolweken per periode</t>
  </si>
  <si>
    <t>BOT uren</t>
  </si>
  <si>
    <t>BPV uren</t>
  </si>
  <si>
    <t>Basis-/profiel uren</t>
  </si>
  <si>
    <t>Keuzedelen uren</t>
  </si>
  <si>
    <t>Thema 2</t>
  </si>
  <si>
    <t>Thema 3</t>
  </si>
  <si>
    <t>II</t>
  </si>
  <si>
    <t>III</t>
  </si>
  <si>
    <t>IV</t>
  </si>
  <si>
    <t>Leerjaar 1</t>
  </si>
  <si>
    <t>Leerjaar 2</t>
  </si>
  <si>
    <t>Leerjaar 3</t>
  </si>
  <si>
    <t>V</t>
  </si>
  <si>
    <t>VI</t>
  </si>
  <si>
    <t>VII</t>
  </si>
  <si>
    <t>VIII</t>
  </si>
  <si>
    <t>IX</t>
  </si>
  <si>
    <t>X</t>
  </si>
  <si>
    <t>XI</t>
  </si>
  <si>
    <t>XII</t>
  </si>
  <si>
    <t>Overzicht urenverantwoording</t>
  </si>
  <si>
    <t>1e leerjaar</t>
  </si>
  <si>
    <t>2e leerjaar</t>
  </si>
  <si>
    <t>3e laarjaar</t>
  </si>
  <si>
    <t>Totaal</t>
  </si>
  <si>
    <t>Minimum 3-jarige opleiding - totale opleiding</t>
  </si>
  <si>
    <t>-</t>
  </si>
  <si>
    <t>Thema 4</t>
  </si>
  <si>
    <t>Thema 5</t>
  </si>
  <si>
    <t>Thema 6</t>
  </si>
  <si>
    <t>Orientatie</t>
  </si>
  <si>
    <t>Thema 7</t>
  </si>
  <si>
    <t>Thema 8</t>
  </si>
  <si>
    <t>Thema 9</t>
  </si>
  <si>
    <t>Thema 10</t>
  </si>
  <si>
    <t>Eindstage</t>
  </si>
  <si>
    <t>Examinering</t>
  </si>
  <si>
    <t>Legenda:</t>
  </si>
  <si>
    <t>S = School (BOT)</t>
  </si>
  <si>
    <t>B = Stage (BPV)</t>
  </si>
  <si>
    <t>P = Basis-/Profieldeel</t>
  </si>
  <si>
    <t>K = Keuzedeel</t>
  </si>
  <si>
    <t>3 = Aantal uren per dagdeel</t>
  </si>
  <si>
    <t>Competenties:</t>
  </si>
  <si>
    <t>Leiden en beslissen</t>
  </si>
  <si>
    <t>A</t>
  </si>
  <si>
    <t>Beslissen en activiteiten initiëren</t>
  </si>
  <si>
    <t>Aansturen</t>
  </si>
  <si>
    <t>C</t>
  </si>
  <si>
    <t>Begeleiden</t>
  </si>
  <si>
    <t>Ondersteunen en samenwerken</t>
  </si>
  <si>
    <t>De mate waarin we het belang van anderen boven ons eigen belang stellen</t>
  </si>
  <si>
    <t>D</t>
  </si>
  <si>
    <t>Aandacht en begrip tonen</t>
  </si>
  <si>
    <t>E</t>
  </si>
  <si>
    <t>Samenwerken en overleggen</t>
  </si>
  <si>
    <t>F</t>
  </si>
  <si>
    <t>Ethisch en integer handelen</t>
  </si>
  <si>
    <t>Interacteren, beïnvloeden, presenteren</t>
  </si>
  <si>
    <t>G</t>
  </si>
  <si>
    <t>Relaties opbouwen en netwerken</t>
  </si>
  <si>
    <t>H</t>
  </si>
  <si>
    <t>Overtuigen en beïnvloeden</t>
  </si>
  <si>
    <t>Presenteren</t>
  </si>
  <si>
    <t>Analyseren en interpreteren</t>
  </si>
  <si>
    <t>J</t>
  </si>
  <si>
    <t>Formuleren en rapporteren</t>
  </si>
  <si>
    <t>Vakdeskundigheid toepassen</t>
  </si>
  <si>
    <t>L</t>
  </si>
  <si>
    <t>Materialen en middelen inzetten</t>
  </si>
  <si>
    <t>M</t>
  </si>
  <si>
    <t>Analyseren</t>
  </si>
  <si>
    <t>Creëren en leren</t>
  </si>
  <si>
    <t>De mate waarin we naar nieuwe ervaringen en nieuwe ideeën zoeken</t>
  </si>
  <si>
    <t>N</t>
  </si>
  <si>
    <t>Onderzoeken</t>
  </si>
  <si>
    <t>O</t>
  </si>
  <si>
    <t>Creëren en innoveren</t>
  </si>
  <si>
    <t>Leren</t>
  </si>
  <si>
    <t>Organiseren en uitvoeren</t>
  </si>
  <si>
    <t>De mate waarin we ons georganiseerd en doelgericht gedragen</t>
  </si>
  <si>
    <t>Q</t>
  </si>
  <si>
    <t>Plannen en organiseren</t>
  </si>
  <si>
    <t>R</t>
  </si>
  <si>
    <t>Op de behoeften en verwachtingen van de klant richten</t>
  </si>
  <si>
    <t>Kwaliteit leveren</t>
  </si>
  <si>
    <t>T</t>
  </si>
  <si>
    <t>Instructies en procedures opvolgen</t>
  </si>
  <si>
    <t>Aanpassen en aankunnen</t>
  </si>
  <si>
    <t>U</t>
  </si>
  <si>
    <t>Omgaan met veranderingen en aanpassen</t>
  </si>
  <si>
    <t>Met druk en tegenslag omgaan</t>
  </si>
  <si>
    <t>Ondernemen en presteren</t>
  </si>
  <si>
    <t>W</t>
  </si>
  <si>
    <t>Gedrevenheid en ambitie tonen</t>
  </si>
  <si>
    <t>Ondernemend en commercieel handelen</t>
  </si>
  <si>
    <t>Y</t>
  </si>
  <si>
    <t>Bedrijfsmatig handelen</t>
  </si>
  <si>
    <t>Minimum 2-jarige opleiding - totale opleiding</t>
  </si>
  <si>
    <t>Minimum 1e leerjaar</t>
  </si>
  <si>
    <t>Examens:</t>
  </si>
  <si>
    <t>Oriëntatie keuzedelen</t>
  </si>
  <si>
    <t>Onderwijsprogrammering</t>
  </si>
  <si>
    <t>cohort 2016</t>
  </si>
  <si>
    <t>Onderdeel 1</t>
  </si>
  <si>
    <t>Onderdeel 2</t>
  </si>
  <si>
    <t>Onderdeel 3</t>
  </si>
  <si>
    <t>Onderdeel 4</t>
  </si>
  <si>
    <t>Onderdeel 5</t>
  </si>
  <si>
    <t>Onderdeel 6</t>
  </si>
  <si>
    <t>Onderdeel 7</t>
  </si>
  <si>
    <t>Onderdeel 9</t>
  </si>
  <si>
    <t>Onderdeel 8</t>
  </si>
  <si>
    <t>Keuzedeel ….</t>
  </si>
  <si>
    <t>Onderdeel …</t>
  </si>
  <si>
    <t>Projecten:</t>
  </si>
  <si>
    <t>De flexibiliteit waarin we emotioneel op tegenslag reageren</t>
  </si>
  <si>
    <t>De mate waarin we actief contact met anderen zoeken en onderhouden</t>
  </si>
  <si>
    <t>De beveiliging is op te heffen door te klikken op Gegevens &gt; Beveiliging opheffen (er is geen wachtwoord nodig).</t>
  </si>
  <si>
    <t>Overzicht competenties</t>
  </si>
  <si>
    <t>TOELICHTING</t>
  </si>
  <si>
    <t>Deze planner wordt aangeboden door Edufocus en kan door MBO opleidingen gebruikt worden bij het programmeren van het curriculum.</t>
  </si>
  <si>
    <t>Vermeld hier de relevante cometenties die in de periode centraal staan</t>
  </si>
  <si>
    <t>Vermeld hier de examens die gepland zijn na afsluiting van de betreffende periode</t>
  </si>
  <si>
    <t>LET OP: Alleen de letter van de competentie invoeren is voldoende,</t>
  </si>
  <si>
    <t xml:space="preserve">                de bijbehorende tekst verschijnt automatisch</t>
  </si>
  <si>
    <t>Vermeld hier de projecten of grotere opdrachten die in de betreffende periode centraal staan</t>
  </si>
  <si>
    <t>Om te voorkomen dat de formules in deze tool per ongeluk worden overschreven, en de berekende waarden niet meer kloppen, zijn de bladen standaard beveiligd.</t>
  </si>
  <si>
    <t>Geadviseerd wordt de beveiliging na een aanpassing aan de template direct weer aan te brengen.</t>
  </si>
  <si>
    <t>De werkbladen zijn standaard beveiligd, hoe haal ik de beveiliging eraf?</t>
  </si>
  <si>
    <t>Disclaimer</t>
  </si>
  <si>
    <t xml:space="preserve">Dit document is met de grootst mogelijke zorgvuldigheid samengesteld. </t>
  </si>
  <si>
    <t>Wij zijn echter niet aansprakelijk voor schade of gevolgschade n.a.v. fouten of aanpassingen die gedaan zijn in dit bestand, noch door onszelf, noch door derden.</t>
  </si>
  <si>
    <t>Nadat de gegevens zijn ingevoerd zijn en het document als (PDF) geprint gaat worden, is het handig om overbodige data te verbergen.</t>
  </si>
  <si>
    <t>Dit kan eenvoudig gedaan worden dor linksboven op de '1'te klikken. Door op de'2' te klikken wordt de gedtailleerde info weer zichtbaar.</t>
  </si>
  <si>
    <t>Curriculum ontwerp - Cohort 2016 - ZELFSTANDIG MEDEWERKER TRAVEL &amp; HOSPITALITY</t>
  </si>
  <si>
    <t>Onderaan de planner wordt het totaal aan gecalculeerde contacturen weergegeven, gescheiden naar BOT/BPV en basis-profiel/keuzedeel-uren.</t>
  </si>
  <si>
    <t>Geef aan om welk type uren het gaat</t>
  </si>
  <si>
    <t>Bij ieder onderdeel is het van belang aan te geven of het om BOT of BPV, danwel basis-proiel of keuzedeel-uren gaat.</t>
  </si>
  <si>
    <t>Naam school:</t>
  </si>
  <si>
    <t>Afdeling:</t>
  </si>
  <si>
    <t>Datum:</t>
  </si>
  <si>
    <t>Status:</t>
  </si>
  <si>
    <t>[Concept of Definitief]</t>
  </si>
  <si>
    <t>[naam school]</t>
  </si>
  <si>
    <t>[afdeling of domein]</t>
  </si>
  <si>
    <t>Auteur(s):</t>
  </si>
  <si>
    <t>[auteur(s)]</t>
  </si>
  <si>
    <t>Curriculum ontwerp - Cohort 2016 - ……………….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</si>
</sst>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7" formatCode="[$-413]d\ mmmm\ yyyy;@"/>
  </numFmts>
  <fonts count="23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sz val="16"/>
      <color theme="1" tint="0.249977111117893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9"/>
      <color theme="1"/>
      <name val="Calibri"/>
      <family val="2"/>
      <scheme val="minor"/>
    </font>
    <font>
      <sz val="10.5"/>
      <color theme="1"/>
      <name val="RotisSerif"/>
    </font>
    <font>
      <i/>
      <sz val="10.5"/>
      <color theme="1"/>
      <name val="RotisSerif"/>
    </font>
    <font>
      <sz val="9"/>
      <color theme="1"/>
      <name val="RotisSerif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u/>
      <sz val="14"/>
      <color theme="9" tint="-0.249977111117893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29">
    <xf numFmtId="0" fontId="0" fillId="0" borderId="0" xfId="0"/>
    <xf numFmtId="9" fontId="0" fillId="0" borderId="0" xfId="0" applyNumberFormat="1"/>
    <xf numFmtId="0" fontId="3" fillId="0" borderId="0" xfId="0" applyFont="1" applyBorder="1"/>
    <xf numFmtId="0" fontId="1" fillId="3" borderId="1" xfId="0" applyFont="1" applyFill="1" applyBorder="1"/>
    <xf numFmtId="0" fontId="1" fillId="3" borderId="2" xfId="0" applyFont="1" applyFill="1" applyBorder="1"/>
    <xf numFmtId="0" fontId="1" fillId="3" borderId="3" xfId="0" applyFont="1" applyFill="1" applyBorder="1"/>
    <xf numFmtId="0" fontId="5" fillId="0" borderId="0" xfId="0" applyFont="1"/>
    <xf numFmtId="9" fontId="5" fillId="0" borderId="0" xfId="0" applyNumberFormat="1" applyFont="1" applyAlignment="1">
      <alignment horizontal="left"/>
    </xf>
    <xf numFmtId="0" fontId="0" fillId="0" borderId="0" xfId="0" applyBorder="1" applyAlignment="1">
      <alignment horizontal="center" vertical="center"/>
    </xf>
    <xf numFmtId="0" fontId="5" fillId="0" borderId="0" xfId="0" quotePrefix="1" applyFont="1"/>
    <xf numFmtId="0" fontId="6" fillId="0" borderId="0" xfId="0" applyFont="1"/>
    <xf numFmtId="0" fontId="0" fillId="2" borderId="4" xfId="0" applyFill="1" applyBorder="1"/>
    <xf numFmtId="0" fontId="0" fillId="2" borderId="0" xfId="0" applyFill="1" applyBorder="1"/>
    <xf numFmtId="0" fontId="2" fillId="2" borderId="0" xfId="0" applyFont="1" applyFill="1" applyBorder="1" applyAlignment="1">
      <alignment horizontal="left"/>
    </xf>
    <xf numFmtId="0" fontId="0" fillId="2" borderId="5" xfId="0" applyFill="1" applyBorder="1"/>
    <xf numFmtId="0" fontId="0" fillId="2" borderId="0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7" fillId="2" borderId="6" xfId="0" applyFont="1" applyFill="1" applyBorder="1"/>
    <xf numFmtId="0" fontId="7" fillId="2" borderId="7" xfId="0" applyFont="1" applyFill="1" applyBorder="1"/>
    <xf numFmtId="0" fontId="7" fillId="2" borderId="7" xfId="0" applyFont="1" applyFill="1" applyBorder="1" applyAlignment="1">
      <alignment horizontal="left"/>
    </xf>
    <xf numFmtId="0" fontId="7" fillId="2" borderId="8" xfId="0" applyFont="1" applyFill="1" applyBorder="1"/>
    <xf numFmtId="0" fontId="0" fillId="2" borderId="0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Border="1"/>
    <xf numFmtId="0" fontId="0" fillId="2" borderId="0" xfId="0" applyFont="1" applyFill="1" applyBorder="1" applyAlignment="1">
      <alignment horizontal="left"/>
    </xf>
    <xf numFmtId="0" fontId="7" fillId="2" borderId="0" xfId="0" applyFont="1" applyFill="1" applyBorder="1"/>
    <xf numFmtId="0" fontId="7" fillId="2" borderId="0" xfId="0" applyFont="1" applyFill="1" applyBorder="1" applyAlignment="1">
      <alignment horizontal="left"/>
    </xf>
    <xf numFmtId="0" fontId="7" fillId="2" borderId="0" xfId="0" quotePrefix="1" applyFont="1" applyFill="1" applyBorder="1" applyAlignment="1">
      <alignment horizontal="left"/>
    </xf>
    <xf numFmtId="0" fontId="2" fillId="2" borderId="6" xfId="0" applyFont="1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2" fillId="2" borderId="7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0" fillId="2" borderId="2" xfId="0" applyFill="1" applyBorder="1" applyAlignment="1">
      <alignment horizontal="left"/>
    </xf>
    <xf numFmtId="0" fontId="7" fillId="2" borderId="4" xfId="0" applyFont="1" applyFill="1" applyBorder="1"/>
    <xf numFmtId="0" fontId="7" fillId="2" borderId="5" xfId="0" applyFont="1" applyFill="1" applyBorder="1"/>
    <xf numFmtId="0" fontId="0" fillId="2" borderId="18" xfId="0" applyFill="1" applyBorder="1"/>
    <xf numFmtId="0" fontId="0" fillId="2" borderId="19" xfId="0" applyFill="1" applyBorder="1"/>
    <xf numFmtId="0" fontId="0" fillId="2" borderId="19" xfId="0" applyFont="1" applyFill="1" applyBorder="1" applyAlignment="1">
      <alignment horizontal="left"/>
    </xf>
    <xf numFmtId="0" fontId="0" fillId="2" borderId="19" xfId="0" applyFill="1" applyBorder="1" applyAlignment="1">
      <alignment horizontal="left"/>
    </xf>
    <xf numFmtId="0" fontId="1" fillId="3" borderId="9" xfId="0" applyFont="1" applyFill="1" applyBorder="1"/>
    <xf numFmtId="0" fontId="11" fillId="2" borderId="10" xfId="0" applyFont="1" applyFill="1" applyBorder="1"/>
    <xf numFmtId="0" fontId="5" fillId="2" borderId="10" xfId="0" quotePrefix="1" applyFont="1" applyFill="1" applyBorder="1"/>
    <xf numFmtId="0" fontId="5" fillId="2" borderId="10" xfId="0" applyFont="1" applyFill="1" applyBorder="1"/>
    <xf numFmtId="0" fontId="5" fillId="2" borderId="10" xfId="0" applyFont="1" applyFill="1" applyBorder="1" applyAlignment="1">
      <alignment vertical="top"/>
    </xf>
    <xf numFmtId="0" fontId="5" fillId="2" borderId="10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3" fillId="0" borderId="21" xfId="0" applyFont="1" applyBorder="1"/>
    <xf numFmtId="0" fontId="3" fillId="0" borderId="22" xfId="0" applyFont="1" applyBorder="1"/>
    <xf numFmtId="0" fontId="3" fillId="0" borderId="24" xfId="0" applyFont="1" applyBorder="1"/>
    <xf numFmtId="0" fontId="3" fillId="0" borderId="25" xfId="0" applyFont="1" applyBorder="1"/>
    <xf numFmtId="0" fontId="3" fillId="0" borderId="27" xfId="0" applyFont="1" applyBorder="1"/>
    <xf numFmtId="0" fontId="3" fillId="0" borderId="28" xfId="0" applyFont="1" applyBorder="1"/>
    <xf numFmtId="0" fontId="2" fillId="4" borderId="13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2" fillId="4" borderId="12" xfId="0" applyFont="1" applyFill="1" applyBorder="1" applyAlignment="1">
      <alignment horizontal="center" vertical="center"/>
    </xf>
    <xf numFmtId="0" fontId="0" fillId="0" borderId="12" xfId="0" applyBorder="1" applyAlignment="1" applyProtection="1">
      <alignment horizontal="center" vertical="center" textRotation="91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center" vertical="center" textRotation="91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center" vertical="center" textRotation="91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center" vertical="center" textRotation="91"/>
      <protection locked="0"/>
    </xf>
    <xf numFmtId="0" fontId="0" fillId="0" borderId="35" xfId="0" applyBorder="1" applyAlignment="1" applyProtection="1">
      <alignment horizontal="left" vertical="center"/>
      <protection locked="0"/>
    </xf>
    <xf numFmtId="0" fontId="3" fillId="0" borderId="37" xfId="0" applyFont="1" applyBorder="1"/>
    <xf numFmtId="0" fontId="3" fillId="0" borderId="38" xfId="0" applyFont="1" applyBorder="1"/>
    <xf numFmtId="164" fontId="3" fillId="0" borderId="20" xfId="0" applyNumberFormat="1" applyFont="1" applyBorder="1"/>
    <xf numFmtId="164" fontId="3" fillId="0" borderId="23" xfId="0" applyNumberFormat="1" applyFont="1" applyBorder="1"/>
    <xf numFmtId="164" fontId="3" fillId="0" borderId="36" xfId="0" applyNumberFormat="1" applyFont="1" applyBorder="1"/>
    <xf numFmtId="164" fontId="3" fillId="0" borderId="26" xfId="0" applyNumberFormat="1" applyFont="1" applyBorder="1"/>
    <xf numFmtId="0" fontId="4" fillId="4" borderId="0" xfId="0" applyFont="1" applyFill="1" applyAlignment="1">
      <alignment horizontal="center" vertical="center" textRotation="90"/>
    </xf>
    <xf numFmtId="0" fontId="15" fillId="0" borderId="0" xfId="0" applyFont="1" applyAlignment="1">
      <alignment horizontal="center"/>
    </xf>
    <xf numFmtId="0" fontId="12" fillId="0" borderId="0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2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4" fillId="4" borderId="0" xfId="0" applyFont="1" applyFill="1" applyAlignment="1">
      <alignment horizontal="center" vertical="center" textRotation="90"/>
    </xf>
    <xf numFmtId="0" fontId="0" fillId="0" borderId="29" xfId="0" applyBorder="1" applyAlignment="1">
      <alignment horizontal="left" vertical="center"/>
    </xf>
    <xf numFmtId="0" fontId="0" fillId="0" borderId="24" xfId="0" applyBorder="1" applyAlignment="1"/>
    <xf numFmtId="0" fontId="0" fillId="0" borderId="30" xfId="0" applyBorder="1" applyAlignment="1"/>
    <xf numFmtId="0" fontId="0" fillId="0" borderId="33" xfId="0" applyBorder="1" applyAlignment="1">
      <alignment horizontal="left" vertical="center"/>
    </xf>
    <xf numFmtId="0" fontId="0" fillId="0" borderId="27" xfId="0" applyBorder="1" applyAlignment="1"/>
    <xf numFmtId="0" fontId="0" fillId="0" borderId="34" xfId="0" applyBorder="1" applyAlignment="1"/>
    <xf numFmtId="0" fontId="2" fillId="4" borderId="29" xfId="0" applyFont="1" applyFill="1" applyBorder="1" applyAlignment="1">
      <alignment horizontal="left" vertical="center"/>
    </xf>
    <xf numFmtId="0" fontId="0" fillId="0" borderId="29" xfId="0" applyBorder="1" applyAlignment="1" applyProtection="1">
      <alignment horizontal="left" vertical="center"/>
      <protection locked="0"/>
    </xf>
    <xf numFmtId="0" fontId="0" fillId="0" borderId="24" xfId="0" applyBorder="1" applyAlignment="1" applyProtection="1">
      <protection locked="0"/>
    </xf>
    <xf numFmtId="0" fontId="0" fillId="0" borderId="30" xfId="0" applyBorder="1" applyAlignment="1" applyProtection="1">
      <protection locked="0"/>
    </xf>
    <xf numFmtId="0" fontId="1" fillId="3" borderId="15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2" fillId="4" borderId="31" xfId="0" applyFont="1" applyFill="1" applyBorder="1" applyAlignment="1">
      <alignment horizontal="left" vertical="center"/>
    </xf>
    <xf numFmtId="0" fontId="0" fillId="0" borderId="21" xfId="0" applyBorder="1" applyAlignment="1"/>
    <xf numFmtId="0" fontId="0" fillId="0" borderId="32" xfId="0" applyBorder="1" applyAlignment="1"/>
    <xf numFmtId="0" fontId="4" fillId="4" borderId="0" xfId="0" applyFont="1" applyFill="1" applyAlignment="1">
      <alignment horizontal="center" vertical="center" textRotation="90"/>
    </xf>
    <xf numFmtId="0" fontId="4" fillId="4" borderId="15" xfId="0" applyFont="1" applyFill="1" applyBorder="1" applyAlignment="1">
      <alignment horizontal="center" vertical="center"/>
    </xf>
    <xf numFmtId="0" fontId="0" fillId="4" borderId="16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1" fillId="3" borderId="15" xfId="0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7" fontId="4" fillId="0" borderId="0" xfId="0" applyNumberFormat="1" applyFont="1" applyAlignment="1">
      <alignment horizontal="left" vertical="center"/>
    </xf>
    <xf numFmtId="0" fontId="0" fillId="0" borderId="0" xfId="0" applyAlignment="1"/>
    <xf numFmtId="167" fontId="16" fillId="0" borderId="0" xfId="0" applyNumberFormat="1" applyFont="1" applyAlignment="1">
      <alignment horizontal="left" vertical="center"/>
    </xf>
    <xf numFmtId="0" fontId="2" fillId="0" borderId="0" xfId="0" applyFont="1" applyAlignment="1"/>
    <xf numFmtId="0" fontId="8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628650</xdr:colOff>
      <xdr:row>129</xdr:row>
      <xdr:rowOff>57077</xdr:rowOff>
    </xdr:from>
    <xdr:to>
      <xdr:col>16</xdr:col>
      <xdr:colOff>2428875</xdr:colOff>
      <xdr:row>133</xdr:row>
      <xdr:rowOff>244207</xdr:rowOff>
    </xdr:to>
    <xdr:pic>
      <xdr:nvPicPr>
        <xdr:cNvPr id="2" name="Afbeelding 1" descr="C:\Users\Tim\AppData\Local\Temp\SNAGHTML9bcdfb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4050" y="24850652"/>
          <a:ext cx="1800225" cy="949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628650</xdr:colOff>
      <xdr:row>129</xdr:row>
      <xdr:rowOff>57077</xdr:rowOff>
    </xdr:from>
    <xdr:to>
      <xdr:col>16</xdr:col>
      <xdr:colOff>2428875</xdr:colOff>
      <xdr:row>133</xdr:row>
      <xdr:rowOff>244207</xdr:rowOff>
    </xdr:to>
    <xdr:pic>
      <xdr:nvPicPr>
        <xdr:cNvPr id="2" name="Afbeelding 1" descr="C:\Users\Tim\AppData\Local\Temp\SNAGHTML9bcdfb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4050" y="24850652"/>
          <a:ext cx="1800225" cy="949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628650</xdr:colOff>
      <xdr:row>129</xdr:row>
      <xdr:rowOff>57077</xdr:rowOff>
    </xdr:from>
    <xdr:to>
      <xdr:col>16</xdr:col>
      <xdr:colOff>2428875</xdr:colOff>
      <xdr:row>133</xdr:row>
      <xdr:rowOff>244207</xdr:rowOff>
    </xdr:to>
    <xdr:pic>
      <xdr:nvPicPr>
        <xdr:cNvPr id="2" name="Afbeelding 1" descr="C:\Users\Tim\AppData\Local\Temp\SNAGHTML9bcdfb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44050" y="24850652"/>
          <a:ext cx="1800225" cy="9491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47</xdr:row>
      <xdr:rowOff>133350</xdr:rowOff>
    </xdr:from>
    <xdr:to>
      <xdr:col>17</xdr:col>
      <xdr:colOff>571500</xdr:colOff>
      <xdr:row>53</xdr:row>
      <xdr:rowOff>28445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9229725"/>
          <a:ext cx="10810875" cy="1038095"/>
        </a:xfrm>
        <a:prstGeom prst="rect">
          <a:avLst/>
        </a:prstGeom>
      </xdr:spPr>
    </xdr:pic>
    <xdr:clientData/>
  </xdr:twoCellAnchor>
  <xdr:twoCellAnchor>
    <xdr:from>
      <xdr:col>10</xdr:col>
      <xdr:colOff>514351</xdr:colOff>
      <xdr:row>48</xdr:row>
      <xdr:rowOff>180974</xdr:rowOff>
    </xdr:from>
    <xdr:to>
      <xdr:col>12</xdr:col>
      <xdr:colOff>285751</xdr:colOff>
      <xdr:row>53</xdr:row>
      <xdr:rowOff>28575</xdr:rowOff>
    </xdr:to>
    <xdr:sp macro="" textlink="">
      <xdr:nvSpPr>
        <xdr:cNvPr id="3" name="Ovaal 2"/>
        <xdr:cNvSpPr/>
      </xdr:nvSpPr>
      <xdr:spPr>
        <a:xfrm>
          <a:off x="6610351" y="9467849"/>
          <a:ext cx="990600" cy="80010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6</xdr:col>
      <xdr:colOff>600076</xdr:colOff>
      <xdr:row>46</xdr:row>
      <xdr:rowOff>161924</xdr:rowOff>
    </xdr:from>
    <xdr:to>
      <xdr:col>8</xdr:col>
      <xdr:colOff>371476</xdr:colOff>
      <xdr:row>49</xdr:row>
      <xdr:rowOff>47625</xdr:rowOff>
    </xdr:to>
    <xdr:sp macro="" textlink="">
      <xdr:nvSpPr>
        <xdr:cNvPr id="4" name="Ovaal 3"/>
        <xdr:cNvSpPr/>
      </xdr:nvSpPr>
      <xdr:spPr>
        <a:xfrm>
          <a:off x="4257676" y="9067799"/>
          <a:ext cx="990600" cy="457201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 editAs="oneCell">
    <xdr:from>
      <xdr:col>0</xdr:col>
      <xdr:colOff>104775</xdr:colOff>
      <xdr:row>8</xdr:row>
      <xdr:rowOff>133350</xdr:rowOff>
    </xdr:from>
    <xdr:to>
      <xdr:col>5</xdr:col>
      <xdr:colOff>323442</xdr:colOff>
      <xdr:row>38</xdr:row>
      <xdr:rowOff>151683</xdr:rowOff>
    </xdr:to>
    <xdr:pic>
      <xdr:nvPicPr>
        <xdr:cNvPr id="8" name="Afbeelding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775" y="1657350"/>
          <a:ext cx="3266667" cy="5733333"/>
        </a:xfrm>
        <a:prstGeom prst="rect">
          <a:avLst/>
        </a:prstGeom>
      </xdr:spPr>
    </xdr:pic>
    <xdr:clientData/>
  </xdr:twoCellAnchor>
  <xdr:twoCellAnchor>
    <xdr:from>
      <xdr:col>5</xdr:col>
      <xdr:colOff>409575</xdr:colOff>
      <xdr:row>17</xdr:row>
      <xdr:rowOff>104775</xdr:rowOff>
    </xdr:from>
    <xdr:to>
      <xdr:col>6</xdr:col>
      <xdr:colOff>561975</xdr:colOff>
      <xdr:row>17</xdr:row>
      <xdr:rowOff>104775</xdr:rowOff>
    </xdr:to>
    <xdr:cxnSp macro="">
      <xdr:nvCxnSpPr>
        <xdr:cNvPr id="10" name="Rechte verbindingslijn met pijl 9"/>
        <xdr:cNvCxnSpPr/>
      </xdr:nvCxnSpPr>
      <xdr:spPr>
        <a:xfrm>
          <a:off x="3457575" y="3343275"/>
          <a:ext cx="762000" cy="0"/>
        </a:xfrm>
        <a:prstGeom prst="straightConnector1">
          <a:avLst/>
        </a:prstGeom>
        <a:ln w="19050">
          <a:solidFill>
            <a:srgbClr val="0070C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171450</xdr:colOff>
      <xdr:row>19</xdr:row>
      <xdr:rowOff>114300</xdr:rowOff>
    </xdr:from>
    <xdr:to>
      <xdr:col>6</xdr:col>
      <xdr:colOff>561975</xdr:colOff>
      <xdr:row>20</xdr:row>
      <xdr:rowOff>104775</xdr:rowOff>
    </xdr:to>
    <xdr:cxnSp macro="">
      <xdr:nvCxnSpPr>
        <xdr:cNvPr id="11" name="Rechte verbindingslijn met pijl 10"/>
        <xdr:cNvCxnSpPr/>
      </xdr:nvCxnSpPr>
      <xdr:spPr>
        <a:xfrm>
          <a:off x="3219450" y="3733800"/>
          <a:ext cx="1000125" cy="180975"/>
        </a:xfrm>
        <a:prstGeom prst="straightConnector1">
          <a:avLst/>
        </a:prstGeom>
        <a:ln w="19050">
          <a:solidFill>
            <a:schemeClr val="accent3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47625</xdr:colOff>
      <xdr:row>19</xdr:row>
      <xdr:rowOff>152400</xdr:rowOff>
    </xdr:from>
    <xdr:to>
      <xdr:col>6</xdr:col>
      <xdr:colOff>581025</xdr:colOff>
      <xdr:row>23</xdr:row>
      <xdr:rowOff>104775</xdr:rowOff>
    </xdr:to>
    <xdr:cxnSp macro="">
      <xdr:nvCxnSpPr>
        <xdr:cNvPr id="12" name="Rechte verbindingslijn met pijl 11"/>
        <xdr:cNvCxnSpPr/>
      </xdr:nvCxnSpPr>
      <xdr:spPr>
        <a:xfrm>
          <a:off x="3095625" y="3771900"/>
          <a:ext cx="1143000" cy="714375"/>
        </a:xfrm>
        <a:prstGeom prst="straightConnector1">
          <a:avLst/>
        </a:prstGeom>
        <a:ln w="19050">
          <a:solidFill>
            <a:schemeClr val="accent6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600075</xdr:colOff>
      <xdr:row>26</xdr:row>
      <xdr:rowOff>104775</xdr:rowOff>
    </xdr:from>
    <xdr:to>
      <xdr:col>6</xdr:col>
      <xdr:colOff>581025</xdr:colOff>
      <xdr:row>26</xdr:row>
      <xdr:rowOff>104776</xdr:rowOff>
    </xdr:to>
    <xdr:cxnSp macro="">
      <xdr:nvCxnSpPr>
        <xdr:cNvPr id="15" name="Rechte verbindingslijn met pijl 14"/>
        <xdr:cNvCxnSpPr/>
      </xdr:nvCxnSpPr>
      <xdr:spPr>
        <a:xfrm flipV="1">
          <a:off x="3648075" y="5057775"/>
          <a:ext cx="590550" cy="1"/>
        </a:xfrm>
        <a:prstGeom prst="straightConnector1">
          <a:avLst/>
        </a:prstGeom>
        <a:ln w="19050">
          <a:solidFill>
            <a:srgbClr val="0070C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29</xdr:row>
      <xdr:rowOff>104775</xdr:rowOff>
    </xdr:from>
    <xdr:to>
      <xdr:col>6</xdr:col>
      <xdr:colOff>590550</xdr:colOff>
      <xdr:row>29</xdr:row>
      <xdr:rowOff>104776</xdr:rowOff>
    </xdr:to>
    <xdr:cxnSp macro="">
      <xdr:nvCxnSpPr>
        <xdr:cNvPr id="19" name="Rechte verbindingslijn met pijl 18"/>
        <xdr:cNvCxnSpPr/>
      </xdr:nvCxnSpPr>
      <xdr:spPr>
        <a:xfrm flipV="1">
          <a:off x="3657600" y="5629275"/>
          <a:ext cx="590550" cy="1"/>
        </a:xfrm>
        <a:prstGeom prst="straightConnector1">
          <a:avLst/>
        </a:prstGeom>
        <a:ln w="19050">
          <a:solidFill>
            <a:srgbClr val="0070C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35</xdr:row>
      <xdr:rowOff>114300</xdr:rowOff>
    </xdr:from>
    <xdr:to>
      <xdr:col>6</xdr:col>
      <xdr:colOff>590550</xdr:colOff>
      <xdr:row>35</xdr:row>
      <xdr:rowOff>114301</xdr:rowOff>
    </xdr:to>
    <xdr:cxnSp macro="">
      <xdr:nvCxnSpPr>
        <xdr:cNvPr id="20" name="Rechte verbindingslijn met pijl 19"/>
        <xdr:cNvCxnSpPr/>
      </xdr:nvCxnSpPr>
      <xdr:spPr>
        <a:xfrm flipV="1">
          <a:off x="3657600" y="6781800"/>
          <a:ext cx="590550" cy="1"/>
        </a:xfrm>
        <a:prstGeom prst="straightConnector1">
          <a:avLst/>
        </a:prstGeom>
        <a:ln w="19050">
          <a:solidFill>
            <a:srgbClr val="0070C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514351</xdr:colOff>
      <xdr:row>60</xdr:row>
      <xdr:rowOff>104775</xdr:rowOff>
    </xdr:from>
    <xdr:to>
      <xdr:col>6</xdr:col>
      <xdr:colOff>209551</xdr:colOff>
      <xdr:row>75</xdr:row>
      <xdr:rowOff>32939</xdr:rowOff>
    </xdr:to>
    <xdr:pic>
      <xdr:nvPicPr>
        <xdr:cNvPr id="22" name="Afbeelding 21" descr="C:\Users\COOLER~1\AppData\Local\Temp\SNAGHTML204ae33e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1" y="11725275"/>
          <a:ext cx="2743200" cy="27856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133351</xdr:colOff>
      <xdr:row>66</xdr:row>
      <xdr:rowOff>66675</xdr:rowOff>
    </xdr:from>
    <xdr:to>
      <xdr:col>2</xdr:col>
      <xdr:colOff>400050</xdr:colOff>
      <xdr:row>67</xdr:row>
      <xdr:rowOff>171450</xdr:rowOff>
    </xdr:to>
    <xdr:sp macro="" textlink="">
      <xdr:nvSpPr>
        <xdr:cNvPr id="25" name="Ovaal 24"/>
        <xdr:cNvSpPr/>
      </xdr:nvSpPr>
      <xdr:spPr>
        <a:xfrm>
          <a:off x="1352551" y="12830175"/>
          <a:ext cx="266699" cy="2952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1</xdr:col>
      <xdr:colOff>409576</xdr:colOff>
      <xdr:row>67</xdr:row>
      <xdr:rowOff>161925</xdr:rowOff>
    </xdr:from>
    <xdr:to>
      <xdr:col>2</xdr:col>
      <xdr:colOff>66675</xdr:colOff>
      <xdr:row>69</xdr:row>
      <xdr:rowOff>76200</xdr:rowOff>
    </xdr:to>
    <xdr:sp macro="" textlink="">
      <xdr:nvSpPr>
        <xdr:cNvPr id="26" name="Ovaal 25"/>
        <xdr:cNvSpPr/>
      </xdr:nvSpPr>
      <xdr:spPr>
        <a:xfrm>
          <a:off x="1019176" y="13115925"/>
          <a:ext cx="266699" cy="29527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3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5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7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G32"/>
  <sheetViews>
    <sheetView view="pageBreakPreview" zoomScale="80" zoomScaleNormal="100" zoomScaleSheetLayoutView="80" workbookViewId="0">
      <selection activeCell="P11" sqref="P11"/>
    </sheetView>
  </sheetViews>
  <sheetFormatPr defaultRowHeight="15"/>
  <cols>
    <col min="1" max="1" width="3.5703125" customWidth="1"/>
    <col min="2" max="2" width="19.28515625" customWidth="1"/>
    <col min="3" max="3" width="20.42578125" customWidth="1"/>
    <col min="4" max="4" width="4.5703125" customWidth="1"/>
    <col min="5" max="6" width="5" customWidth="1"/>
    <col min="7" max="7" width="19.7109375" customWidth="1"/>
    <col min="8" max="8" width="18.5703125" customWidth="1"/>
    <col min="9" max="9" width="13.5703125" customWidth="1"/>
  </cols>
  <sheetData>
    <row r="4" spans="2:5" ht="33.75">
      <c r="B4" s="75"/>
      <c r="C4" s="75"/>
      <c r="E4" s="75" t="s">
        <v>112</v>
      </c>
    </row>
    <row r="5" spans="2:5" ht="33.75">
      <c r="B5" s="75"/>
      <c r="C5" s="75"/>
      <c r="E5" s="75"/>
    </row>
    <row r="6" spans="2:5" ht="33.75">
      <c r="B6" s="75"/>
      <c r="C6" s="75"/>
      <c r="E6" s="75" t="s">
        <v>113</v>
      </c>
    </row>
    <row r="7" spans="2:5" ht="33.75">
      <c r="B7" s="75"/>
    </row>
    <row r="8" spans="2:5" ht="33.75">
      <c r="B8" s="75"/>
    </row>
    <row r="9" spans="2:5" ht="33.75">
      <c r="B9" s="75"/>
    </row>
    <row r="24" spans="2:7" ht="15.75" customHeight="1"/>
    <row r="25" spans="2:7" ht="21.75" customHeight="1">
      <c r="B25" s="121" t="s">
        <v>149</v>
      </c>
      <c r="C25" s="125" t="s">
        <v>154</v>
      </c>
      <c r="D25" s="126"/>
      <c r="E25" s="126"/>
      <c r="F25" s="126"/>
      <c r="G25" s="126"/>
    </row>
    <row r="26" spans="2:7" ht="21.75" customHeight="1">
      <c r="B26" s="121" t="s">
        <v>150</v>
      </c>
      <c r="C26" s="125" t="s">
        <v>155</v>
      </c>
      <c r="D26" s="126"/>
      <c r="E26" s="126"/>
      <c r="F26" s="126"/>
      <c r="G26" s="126"/>
    </row>
    <row r="27" spans="2:7" ht="21.75" customHeight="1">
      <c r="B27" s="120"/>
      <c r="C27" s="120"/>
    </row>
    <row r="28" spans="2:7" ht="21.75" customHeight="1">
      <c r="B28" s="120"/>
      <c r="C28" s="120"/>
    </row>
    <row r="29" spans="2:7" ht="21.75" customHeight="1">
      <c r="B29" s="120"/>
      <c r="C29" s="120"/>
    </row>
    <row r="30" spans="2:7" ht="21.75" customHeight="1">
      <c r="B30" s="122" t="s">
        <v>151</v>
      </c>
      <c r="C30" s="123">
        <v>42692</v>
      </c>
      <c r="D30" s="124"/>
      <c r="E30" s="124"/>
      <c r="F30" s="124"/>
      <c r="G30" s="124"/>
    </row>
    <row r="31" spans="2:7" ht="21.75" customHeight="1">
      <c r="B31" s="122" t="s">
        <v>156</v>
      </c>
      <c r="C31" s="123" t="s">
        <v>157</v>
      </c>
      <c r="D31" s="124"/>
      <c r="E31" s="124"/>
      <c r="F31" s="124"/>
      <c r="G31" s="124"/>
    </row>
    <row r="32" spans="2:7" ht="21.75" customHeight="1">
      <c r="B32" s="122" t="s">
        <v>152</v>
      </c>
      <c r="C32" s="123" t="s">
        <v>153</v>
      </c>
      <c r="D32" s="124"/>
      <c r="E32" s="124"/>
      <c r="F32" s="124"/>
      <c r="G32" s="124"/>
    </row>
  </sheetData>
  <mergeCells count="5">
    <mergeCell ref="C30:G30"/>
    <mergeCell ref="C31:G31"/>
    <mergeCell ref="C32:G32"/>
    <mergeCell ref="C25:G25"/>
    <mergeCell ref="C26:G26"/>
  </mergeCells>
  <pageMargins left="0.70866141732283472" right="0.70866141732283472" top="0.74803149606299213" bottom="1.4173228346456694" header="0.31496062992125984" footer="0.31496062992125984"/>
  <pageSetup paperSize="9" scale="94" orientation="portrait" r:id="rId1"/>
  <headerFooter>
    <oddFooter>&amp;LPDF datum: &amp;D&amp;C&amp;G
Bestand &amp; versie: &amp;F
Blad: &amp;A&amp;RPagina &amp;P van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A138"/>
  <sheetViews>
    <sheetView tabSelected="1" view="pageBreakPreview" zoomScale="90" zoomScaleNormal="80" zoomScaleSheetLayoutView="90" workbookViewId="0">
      <selection activeCell="E5" sqref="E5"/>
    </sheetView>
  </sheetViews>
  <sheetFormatPr defaultRowHeight="15" outlineLevelRow="1" outlineLevelCol="1"/>
  <cols>
    <col min="1" max="1" width="3" customWidth="1"/>
    <col min="2" max="2" width="4.7109375" customWidth="1"/>
    <col min="3" max="3" width="2.85546875" customWidth="1"/>
    <col min="4" max="4" width="9" bestFit="1" customWidth="1"/>
    <col min="5" max="5" width="35.85546875" customWidth="1"/>
    <col min="6" max="6" width="5" customWidth="1" outlineLevel="1"/>
    <col min="7" max="8" width="2" customWidth="1" outlineLevel="1"/>
    <col min="9" max="9" width="3.28515625" customWidth="1"/>
    <col min="10" max="10" width="9" bestFit="1" customWidth="1"/>
    <col min="11" max="11" width="35.7109375" customWidth="1"/>
    <col min="12" max="12" width="5" customWidth="1" outlineLevel="1"/>
    <col min="13" max="14" width="2" customWidth="1" outlineLevel="1"/>
    <col min="15" max="15" width="3.28515625" customWidth="1"/>
    <col min="16" max="16" width="9" bestFit="1" customWidth="1"/>
    <col min="17" max="17" width="37.28515625" customWidth="1"/>
    <col min="18" max="18" width="5" customWidth="1" outlineLevel="1"/>
    <col min="19" max="20" width="2" customWidth="1" outlineLevel="1"/>
    <col min="21" max="21" width="3.28515625" customWidth="1"/>
    <col min="22" max="22" width="9" bestFit="1" customWidth="1"/>
    <col min="23" max="23" width="36.5703125" customWidth="1"/>
    <col min="24" max="24" width="5" customWidth="1" outlineLevel="1"/>
    <col min="25" max="26" width="2" customWidth="1" outlineLevel="1"/>
    <col min="27" max="27" width="3.28515625" customWidth="1"/>
  </cols>
  <sheetData>
    <row r="1" spans="2:27" ht="21">
      <c r="B1" s="127" t="s">
        <v>145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</row>
    <row r="3" spans="2:27" ht="18.75">
      <c r="B3" s="113" t="s">
        <v>19</v>
      </c>
      <c r="D3" s="114" t="s">
        <v>4</v>
      </c>
      <c r="E3" s="115"/>
      <c r="F3" s="115"/>
      <c r="G3" s="115"/>
      <c r="H3" s="116"/>
      <c r="I3" s="8"/>
      <c r="J3" s="114" t="s">
        <v>16</v>
      </c>
      <c r="K3" s="115"/>
      <c r="L3" s="115"/>
      <c r="M3" s="115"/>
      <c r="N3" s="116"/>
      <c r="O3" s="8"/>
      <c r="P3" s="114" t="s">
        <v>17</v>
      </c>
      <c r="Q3" s="115"/>
      <c r="R3" s="115"/>
      <c r="S3" s="115"/>
      <c r="T3" s="116"/>
      <c r="U3" s="8"/>
      <c r="V3" s="114" t="s">
        <v>18</v>
      </c>
      <c r="W3" s="115"/>
      <c r="X3" s="115"/>
      <c r="Y3" s="115"/>
      <c r="Z3" s="116"/>
      <c r="AA3" s="8"/>
    </row>
    <row r="4" spans="2:27">
      <c r="B4" s="113"/>
      <c r="D4" s="117" t="s">
        <v>40</v>
      </c>
      <c r="E4" s="118"/>
      <c r="F4" s="118"/>
      <c r="G4" s="118"/>
      <c r="H4" s="119"/>
      <c r="I4" s="8"/>
      <c r="J4" s="117" t="s">
        <v>14</v>
      </c>
      <c r="K4" s="118"/>
      <c r="L4" s="118"/>
      <c r="M4" s="118"/>
      <c r="N4" s="119"/>
      <c r="O4" s="8"/>
      <c r="P4" s="117" t="s">
        <v>15</v>
      </c>
      <c r="Q4" s="118"/>
      <c r="R4" s="118"/>
      <c r="S4" s="118"/>
      <c r="T4" s="119"/>
      <c r="U4" s="8"/>
      <c r="V4" s="117" t="s">
        <v>37</v>
      </c>
      <c r="W4" s="118"/>
      <c r="X4" s="118"/>
      <c r="Y4" s="118"/>
      <c r="Z4" s="119"/>
      <c r="AA4" s="8"/>
    </row>
    <row r="5" spans="2:27" ht="15" customHeight="1">
      <c r="B5" s="113"/>
      <c r="D5" s="58"/>
      <c r="E5" s="59" t="s">
        <v>114</v>
      </c>
      <c r="F5" s="70">
        <v>3</v>
      </c>
      <c r="G5" s="49" t="s">
        <v>7</v>
      </c>
      <c r="H5" s="50" t="s">
        <v>8</v>
      </c>
      <c r="I5" s="2"/>
      <c r="J5" s="58"/>
      <c r="K5" s="59" t="s">
        <v>114</v>
      </c>
      <c r="L5" s="70">
        <v>3</v>
      </c>
      <c r="M5" s="49" t="s">
        <v>7</v>
      </c>
      <c r="N5" s="50" t="s">
        <v>8</v>
      </c>
      <c r="O5" s="2"/>
      <c r="P5" s="58"/>
      <c r="Q5" s="59" t="s">
        <v>114</v>
      </c>
      <c r="R5" s="70">
        <v>3</v>
      </c>
      <c r="S5" s="49" t="s">
        <v>7</v>
      </c>
      <c r="T5" s="50" t="s">
        <v>8</v>
      </c>
      <c r="U5" s="2"/>
      <c r="V5" s="58"/>
      <c r="W5" s="59" t="s">
        <v>3</v>
      </c>
      <c r="X5" s="70">
        <v>29</v>
      </c>
      <c r="Y5" s="49" t="s">
        <v>1</v>
      </c>
      <c r="Z5" s="50" t="s">
        <v>8</v>
      </c>
      <c r="AA5" s="2"/>
    </row>
    <row r="6" spans="2:27">
      <c r="B6" s="113"/>
      <c r="D6" s="60"/>
      <c r="E6" s="61" t="s">
        <v>115</v>
      </c>
      <c r="F6" s="71">
        <v>3</v>
      </c>
      <c r="G6" s="51" t="s">
        <v>7</v>
      </c>
      <c r="H6" s="52" t="s">
        <v>8</v>
      </c>
      <c r="I6" s="2"/>
      <c r="J6" s="60"/>
      <c r="K6" s="61" t="s">
        <v>115</v>
      </c>
      <c r="L6" s="71">
        <v>3</v>
      </c>
      <c r="M6" s="51" t="s">
        <v>7</v>
      </c>
      <c r="N6" s="52" t="s">
        <v>8</v>
      </c>
      <c r="O6" s="2"/>
      <c r="P6" s="60"/>
      <c r="Q6" s="61" t="s">
        <v>115</v>
      </c>
      <c r="R6" s="71">
        <v>3</v>
      </c>
      <c r="S6" s="51" t="s">
        <v>7</v>
      </c>
      <c r="T6" s="52" t="s">
        <v>8</v>
      </c>
      <c r="U6" s="2"/>
      <c r="V6" s="60"/>
      <c r="W6" s="61"/>
      <c r="X6" s="71"/>
      <c r="Y6" s="51"/>
      <c r="Z6" s="52"/>
      <c r="AA6" s="2"/>
    </row>
    <row r="7" spans="2:27">
      <c r="B7" s="113"/>
      <c r="D7" s="60"/>
      <c r="E7" s="61" t="s">
        <v>116</v>
      </c>
      <c r="F7" s="71">
        <v>3</v>
      </c>
      <c r="G7" s="51" t="s">
        <v>7</v>
      </c>
      <c r="H7" s="52" t="s">
        <v>8</v>
      </c>
      <c r="I7" s="2"/>
      <c r="J7" s="60"/>
      <c r="K7" s="61" t="s">
        <v>116</v>
      </c>
      <c r="L7" s="71">
        <v>3</v>
      </c>
      <c r="M7" s="51" t="s">
        <v>7</v>
      </c>
      <c r="N7" s="52" t="s">
        <v>8</v>
      </c>
      <c r="O7" s="2"/>
      <c r="P7" s="60"/>
      <c r="Q7" s="61" t="s">
        <v>116</v>
      </c>
      <c r="R7" s="71">
        <v>3</v>
      </c>
      <c r="S7" s="51" t="s">
        <v>7</v>
      </c>
      <c r="T7" s="52" t="s">
        <v>8</v>
      </c>
      <c r="U7" s="2"/>
      <c r="V7" s="60"/>
      <c r="W7" s="61"/>
      <c r="X7" s="71"/>
      <c r="Y7" s="51"/>
      <c r="Z7" s="52"/>
      <c r="AA7" s="2"/>
    </row>
    <row r="8" spans="2:27">
      <c r="B8" s="113"/>
      <c r="D8" s="60"/>
      <c r="E8" s="61" t="s">
        <v>117</v>
      </c>
      <c r="F8" s="71">
        <v>3</v>
      </c>
      <c r="G8" s="51" t="s">
        <v>7</v>
      </c>
      <c r="H8" s="52" t="s">
        <v>8</v>
      </c>
      <c r="I8" s="2"/>
      <c r="J8" s="60"/>
      <c r="K8" s="61" t="s">
        <v>117</v>
      </c>
      <c r="L8" s="71">
        <v>3</v>
      </c>
      <c r="M8" s="51" t="s">
        <v>7</v>
      </c>
      <c r="N8" s="52" t="s">
        <v>8</v>
      </c>
      <c r="O8" s="2"/>
      <c r="P8" s="60"/>
      <c r="Q8" s="61" t="s">
        <v>117</v>
      </c>
      <c r="R8" s="71">
        <v>3</v>
      </c>
      <c r="S8" s="51" t="s">
        <v>7</v>
      </c>
      <c r="T8" s="52" t="s">
        <v>8</v>
      </c>
      <c r="U8" s="2"/>
      <c r="V8" s="60"/>
      <c r="W8" s="61"/>
      <c r="X8" s="71"/>
      <c r="Y8" s="51"/>
      <c r="Z8" s="52"/>
      <c r="AA8" s="2"/>
    </row>
    <row r="9" spans="2:27">
      <c r="B9" s="113"/>
      <c r="D9" s="60"/>
      <c r="E9" s="61" t="s">
        <v>118</v>
      </c>
      <c r="F9" s="71">
        <v>3</v>
      </c>
      <c r="G9" s="51" t="s">
        <v>7</v>
      </c>
      <c r="H9" s="52" t="s">
        <v>8</v>
      </c>
      <c r="I9" s="2"/>
      <c r="J9" s="60"/>
      <c r="K9" s="61" t="s">
        <v>118</v>
      </c>
      <c r="L9" s="71">
        <v>3</v>
      </c>
      <c r="M9" s="51" t="s">
        <v>7</v>
      </c>
      <c r="N9" s="52" t="s">
        <v>8</v>
      </c>
      <c r="O9" s="2"/>
      <c r="P9" s="60"/>
      <c r="Q9" s="61" t="s">
        <v>118</v>
      </c>
      <c r="R9" s="71">
        <v>3</v>
      </c>
      <c r="S9" s="51" t="s">
        <v>7</v>
      </c>
      <c r="T9" s="52" t="s">
        <v>8</v>
      </c>
      <c r="U9" s="2"/>
      <c r="V9" s="60"/>
      <c r="W9" s="61"/>
      <c r="X9" s="71"/>
      <c r="Y9" s="51"/>
      <c r="Z9" s="52"/>
      <c r="AA9" s="2"/>
    </row>
    <row r="10" spans="2:27">
      <c r="B10" s="113"/>
      <c r="D10" s="60"/>
      <c r="E10" s="61" t="s">
        <v>119</v>
      </c>
      <c r="F10" s="71">
        <v>3</v>
      </c>
      <c r="G10" s="51" t="s">
        <v>7</v>
      </c>
      <c r="H10" s="52" t="s">
        <v>8</v>
      </c>
      <c r="I10" s="2"/>
      <c r="J10" s="60"/>
      <c r="K10" s="61" t="s">
        <v>119</v>
      </c>
      <c r="L10" s="71">
        <v>3</v>
      </c>
      <c r="M10" s="51" t="s">
        <v>7</v>
      </c>
      <c r="N10" s="52" t="s">
        <v>8</v>
      </c>
      <c r="O10" s="2"/>
      <c r="P10" s="60"/>
      <c r="Q10" s="61" t="s">
        <v>119</v>
      </c>
      <c r="R10" s="71">
        <v>3</v>
      </c>
      <c r="S10" s="51" t="s">
        <v>7</v>
      </c>
      <c r="T10" s="52" t="s">
        <v>8</v>
      </c>
      <c r="U10" s="2"/>
      <c r="V10" s="60"/>
      <c r="W10" s="61"/>
      <c r="X10" s="71"/>
      <c r="Y10" s="51"/>
      <c r="Z10" s="52"/>
      <c r="AA10" s="2"/>
    </row>
    <row r="11" spans="2:27" ht="15" customHeight="1">
      <c r="B11" s="113"/>
      <c r="D11" s="60"/>
      <c r="E11" s="61" t="s">
        <v>120</v>
      </c>
      <c r="F11" s="71">
        <v>3</v>
      </c>
      <c r="G11" s="51" t="s">
        <v>7</v>
      </c>
      <c r="H11" s="52" t="s">
        <v>8</v>
      </c>
      <c r="I11" s="2"/>
      <c r="J11" s="60"/>
      <c r="K11" s="61" t="s">
        <v>120</v>
      </c>
      <c r="L11" s="71">
        <v>3</v>
      </c>
      <c r="M11" s="51" t="s">
        <v>7</v>
      </c>
      <c r="N11" s="52" t="s">
        <v>8</v>
      </c>
      <c r="O11" s="2"/>
      <c r="P11" s="60"/>
      <c r="Q11" s="61" t="s">
        <v>120</v>
      </c>
      <c r="R11" s="71">
        <v>3</v>
      </c>
      <c r="S11" s="51" t="s">
        <v>7</v>
      </c>
      <c r="T11" s="52" t="s">
        <v>8</v>
      </c>
      <c r="U11" s="2"/>
      <c r="V11" s="60"/>
      <c r="W11" s="61" t="s">
        <v>124</v>
      </c>
      <c r="X11" s="71">
        <v>3</v>
      </c>
      <c r="Y11" s="51" t="s">
        <v>7</v>
      </c>
      <c r="Z11" s="52" t="s">
        <v>8</v>
      </c>
      <c r="AA11" s="2"/>
    </row>
    <row r="12" spans="2:27">
      <c r="B12" s="113"/>
      <c r="D12" s="60"/>
      <c r="E12" s="61" t="s">
        <v>122</v>
      </c>
      <c r="F12" s="71">
        <v>3</v>
      </c>
      <c r="G12" s="51" t="s">
        <v>7</v>
      </c>
      <c r="H12" s="52" t="s">
        <v>8</v>
      </c>
      <c r="I12" s="2"/>
      <c r="J12" s="60"/>
      <c r="K12" s="61" t="s">
        <v>111</v>
      </c>
      <c r="L12" s="71">
        <v>6</v>
      </c>
      <c r="M12" s="51" t="s">
        <v>7</v>
      </c>
      <c r="N12" s="52" t="s">
        <v>0</v>
      </c>
      <c r="O12" s="2"/>
      <c r="P12" s="60"/>
      <c r="Q12" s="61" t="s">
        <v>123</v>
      </c>
      <c r="R12" s="71">
        <v>6</v>
      </c>
      <c r="S12" s="51" t="s">
        <v>7</v>
      </c>
      <c r="T12" s="52" t="s">
        <v>0</v>
      </c>
      <c r="U12" s="2"/>
      <c r="V12" s="60"/>
      <c r="W12" s="61" t="s">
        <v>123</v>
      </c>
      <c r="X12" s="71">
        <v>3</v>
      </c>
      <c r="Y12" s="51" t="s">
        <v>7</v>
      </c>
      <c r="Z12" s="52" t="s">
        <v>0</v>
      </c>
      <c r="AA12" s="2"/>
    </row>
    <row r="13" spans="2:27">
      <c r="B13" s="113"/>
      <c r="D13" s="66"/>
      <c r="E13" s="67" t="s">
        <v>121</v>
      </c>
      <c r="F13" s="72">
        <v>3</v>
      </c>
      <c r="G13" s="68" t="s">
        <v>7</v>
      </c>
      <c r="H13" s="69" t="s">
        <v>8</v>
      </c>
      <c r="I13" s="2"/>
      <c r="J13" s="66"/>
      <c r="K13" s="67"/>
      <c r="L13" s="72"/>
      <c r="M13" s="68"/>
      <c r="N13" s="69"/>
      <c r="O13" s="2"/>
      <c r="P13" s="66"/>
      <c r="Q13" s="67"/>
      <c r="R13" s="72"/>
      <c r="S13" s="68"/>
      <c r="T13" s="69"/>
      <c r="U13" s="2"/>
      <c r="V13" s="66"/>
      <c r="W13" s="67"/>
      <c r="X13" s="72"/>
      <c r="Y13" s="68"/>
      <c r="Z13" s="69"/>
      <c r="AA13" s="2"/>
    </row>
    <row r="14" spans="2:27">
      <c r="B14" s="113"/>
      <c r="D14" s="66"/>
      <c r="E14" s="67"/>
      <c r="F14" s="72"/>
      <c r="G14" s="68"/>
      <c r="H14" s="69"/>
      <c r="I14" s="2"/>
      <c r="J14" s="66"/>
      <c r="K14" s="67"/>
      <c r="L14" s="72"/>
      <c r="M14" s="68"/>
      <c r="N14" s="69"/>
      <c r="O14" s="2"/>
      <c r="P14" s="66"/>
      <c r="Q14" s="67"/>
      <c r="R14" s="72"/>
      <c r="S14" s="68"/>
      <c r="T14" s="69"/>
      <c r="U14" s="2"/>
      <c r="V14" s="66"/>
      <c r="W14" s="67"/>
      <c r="X14" s="72"/>
      <c r="Y14" s="68"/>
      <c r="Z14" s="69"/>
      <c r="AA14" s="2"/>
    </row>
    <row r="15" spans="2:27">
      <c r="B15" s="113"/>
      <c r="D15" s="66"/>
      <c r="E15" s="67"/>
      <c r="F15" s="72"/>
      <c r="G15" s="68"/>
      <c r="H15" s="69"/>
      <c r="I15" s="2"/>
      <c r="J15" s="66"/>
      <c r="K15" s="67"/>
      <c r="L15" s="72"/>
      <c r="M15" s="68"/>
      <c r="N15" s="69"/>
      <c r="O15" s="2"/>
      <c r="P15" s="66"/>
      <c r="Q15" s="67"/>
      <c r="R15" s="72"/>
      <c r="S15" s="68"/>
      <c r="T15" s="69"/>
      <c r="U15" s="2"/>
      <c r="V15" s="66"/>
      <c r="W15" s="67"/>
      <c r="X15" s="72"/>
      <c r="Y15" s="68"/>
      <c r="Z15" s="69"/>
      <c r="AA15" s="2"/>
    </row>
    <row r="16" spans="2:27">
      <c r="B16" s="113"/>
      <c r="D16" s="66"/>
      <c r="E16" s="67"/>
      <c r="F16" s="72"/>
      <c r="G16" s="68"/>
      <c r="H16" s="69"/>
      <c r="I16" s="2"/>
      <c r="J16" s="66"/>
      <c r="K16" s="67"/>
      <c r="L16" s="72"/>
      <c r="M16" s="68"/>
      <c r="N16" s="69"/>
      <c r="O16" s="2"/>
      <c r="P16" s="66"/>
      <c r="Q16" s="67"/>
      <c r="R16" s="72"/>
      <c r="S16" s="68"/>
      <c r="T16" s="69"/>
      <c r="U16" s="2"/>
      <c r="V16" s="66"/>
      <c r="W16" s="67"/>
      <c r="X16" s="72"/>
      <c r="Y16" s="68"/>
      <c r="Z16" s="69"/>
      <c r="AA16" s="2"/>
    </row>
    <row r="17" spans="2:27">
      <c r="B17" s="113"/>
      <c r="D17" s="62"/>
      <c r="E17" s="67"/>
      <c r="F17" s="73"/>
      <c r="G17" s="53"/>
      <c r="H17" s="54"/>
      <c r="I17" s="2"/>
      <c r="J17" s="62"/>
      <c r="K17" s="67"/>
      <c r="L17" s="73"/>
      <c r="M17" s="53"/>
      <c r="N17" s="54"/>
      <c r="O17" s="2"/>
      <c r="P17" s="62"/>
      <c r="Q17" s="67"/>
      <c r="R17" s="73"/>
      <c r="S17" s="53"/>
      <c r="T17" s="54"/>
      <c r="U17" s="2"/>
      <c r="V17" s="62"/>
      <c r="W17" s="67"/>
      <c r="X17" s="73"/>
      <c r="Y17" s="53"/>
      <c r="Z17" s="54"/>
      <c r="AA17" s="2"/>
    </row>
    <row r="18" spans="2:27">
      <c r="B18" s="113"/>
      <c r="D18" s="107" t="str">
        <f>IF(D40&gt;D41,"BOT (School)","BPV (Stage)")</f>
        <v>BOT (School)</v>
      </c>
      <c r="E18" s="108"/>
      <c r="F18" s="108"/>
      <c r="G18" s="108"/>
      <c r="H18" s="109"/>
      <c r="I18" s="2"/>
      <c r="J18" s="107" t="str">
        <f>IF(J40&gt;J41,"BOT (School)","BPV (Stage)")</f>
        <v>BOT (School)</v>
      </c>
      <c r="K18" s="108"/>
      <c r="L18" s="108"/>
      <c r="M18" s="108"/>
      <c r="N18" s="109"/>
      <c r="O18" s="2"/>
      <c r="P18" s="107" t="str">
        <f>IF(P40&gt;P41,"BOT (School)","BPV (Stage)")</f>
        <v>BOT (School)</v>
      </c>
      <c r="Q18" s="108"/>
      <c r="R18" s="108"/>
      <c r="S18" s="108"/>
      <c r="T18" s="109"/>
      <c r="U18" s="2"/>
      <c r="V18" s="107" t="str">
        <f>IF(V40&gt;V41,"BOT (School)","BPV (Stage)")</f>
        <v>BPV (Stage)</v>
      </c>
      <c r="W18" s="108"/>
      <c r="X18" s="108"/>
      <c r="Y18" s="108"/>
      <c r="Z18" s="109"/>
      <c r="AA18" s="2"/>
    </row>
    <row r="19" spans="2:27">
      <c r="B19" s="74"/>
      <c r="D19" s="57"/>
      <c r="E19" s="110" t="s">
        <v>125</v>
      </c>
      <c r="F19" s="111"/>
      <c r="G19" s="111"/>
      <c r="H19" s="112"/>
      <c r="I19" s="2"/>
      <c r="J19" s="57"/>
      <c r="K19" s="110" t="s">
        <v>125</v>
      </c>
      <c r="L19" s="111"/>
      <c r="M19" s="111"/>
      <c r="N19" s="112"/>
      <c r="O19" s="2"/>
      <c r="P19" s="57"/>
      <c r="Q19" s="110" t="s">
        <v>125</v>
      </c>
      <c r="R19" s="111"/>
      <c r="S19" s="111"/>
      <c r="T19" s="112"/>
      <c r="U19" s="2"/>
      <c r="V19" s="57"/>
      <c r="W19" s="110" t="s">
        <v>125</v>
      </c>
      <c r="X19" s="111"/>
      <c r="Y19" s="111"/>
      <c r="Z19" s="112"/>
      <c r="AA19" s="2"/>
    </row>
    <row r="20" spans="2:27">
      <c r="B20" s="74"/>
      <c r="D20" s="64"/>
      <c r="E20" s="104"/>
      <c r="F20" s="105"/>
      <c r="G20" s="105"/>
      <c r="H20" s="106"/>
      <c r="I20" s="2"/>
      <c r="J20" s="64"/>
      <c r="K20" s="104"/>
      <c r="L20" s="105"/>
      <c r="M20" s="105"/>
      <c r="N20" s="106"/>
      <c r="O20" s="2"/>
      <c r="P20" s="64"/>
      <c r="Q20" s="104"/>
      <c r="R20" s="105"/>
      <c r="S20" s="105"/>
      <c r="T20" s="106"/>
      <c r="U20" s="2"/>
      <c r="V20" s="64"/>
      <c r="W20" s="104"/>
      <c r="X20" s="105"/>
      <c r="Y20" s="105"/>
      <c r="Z20" s="106"/>
      <c r="AA20" s="2"/>
    </row>
    <row r="21" spans="2:27">
      <c r="B21" s="74"/>
      <c r="D21" s="64"/>
      <c r="E21" s="104"/>
      <c r="F21" s="105"/>
      <c r="G21" s="105"/>
      <c r="H21" s="106"/>
      <c r="I21" s="2"/>
      <c r="J21" s="64"/>
      <c r="K21" s="104"/>
      <c r="L21" s="105"/>
      <c r="M21" s="105"/>
      <c r="N21" s="106"/>
      <c r="O21" s="2"/>
      <c r="P21" s="64"/>
      <c r="Q21" s="104"/>
      <c r="R21" s="105"/>
      <c r="S21" s="105"/>
      <c r="T21" s="106"/>
      <c r="U21" s="2"/>
      <c r="V21" s="64"/>
      <c r="W21" s="104"/>
      <c r="X21" s="105"/>
      <c r="Y21" s="105"/>
      <c r="Z21" s="106"/>
      <c r="AA21" s="2"/>
    </row>
    <row r="22" spans="2:27">
      <c r="B22" s="74"/>
      <c r="D22" s="64"/>
      <c r="E22" s="104"/>
      <c r="F22" s="105"/>
      <c r="G22" s="105"/>
      <c r="H22" s="106"/>
      <c r="I22" s="2"/>
      <c r="J22" s="64"/>
      <c r="K22" s="104"/>
      <c r="L22" s="105"/>
      <c r="M22" s="105"/>
      <c r="N22" s="106"/>
      <c r="O22" s="2"/>
      <c r="P22" s="64"/>
      <c r="Q22" s="104"/>
      <c r="R22" s="105"/>
      <c r="S22" s="105"/>
      <c r="T22" s="106"/>
      <c r="U22" s="2"/>
      <c r="V22" s="64"/>
      <c r="W22" s="104"/>
      <c r="X22" s="105"/>
      <c r="Y22" s="105"/>
      <c r="Z22" s="106"/>
      <c r="AA22" s="2"/>
    </row>
    <row r="23" spans="2:27">
      <c r="B23" s="74"/>
      <c r="D23" s="64"/>
      <c r="E23" s="104"/>
      <c r="F23" s="105"/>
      <c r="G23" s="105"/>
      <c r="H23" s="106"/>
      <c r="I23" s="2"/>
      <c r="J23" s="64"/>
      <c r="K23" s="104"/>
      <c r="L23" s="105"/>
      <c r="M23" s="105"/>
      <c r="N23" s="106"/>
      <c r="O23" s="2"/>
      <c r="P23" s="64"/>
      <c r="Q23" s="104"/>
      <c r="R23" s="105"/>
      <c r="S23" s="105"/>
      <c r="T23" s="106"/>
      <c r="U23" s="2"/>
      <c r="V23" s="64"/>
      <c r="W23" s="104"/>
      <c r="X23" s="105"/>
      <c r="Y23" s="105"/>
      <c r="Z23" s="106"/>
      <c r="AA23" s="2"/>
    </row>
    <row r="24" spans="2:27">
      <c r="B24" s="74"/>
      <c r="D24" s="64"/>
      <c r="E24" s="104"/>
      <c r="F24" s="105"/>
      <c r="G24" s="105"/>
      <c r="H24" s="106"/>
      <c r="I24" s="2"/>
      <c r="J24" s="64"/>
      <c r="K24" s="104"/>
      <c r="L24" s="105"/>
      <c r="M24" s="105"/>
      <c r="N24" s="106"/>
      <c r="O24" s="2"/>
      <c r="P24" s="64"/>
      <c r="Q24" s="104"/>
      <c r="R24" s="105"/>
      <c r="S24" s="105"/>
      <c r="T24" s="106"/>
      <c r="U24" s="2"/>
      <c r="V24" s="64"/>
      <c r="W24" s="104"/>
      <c r="X24" s="105"/>
      <c r="Y24" s="105"/>
      <c r="Z24" s="106"/>
      <c r="AA24" s="2"/>
    </row>
    <row r="25" spans="2:27">
      <c r="B25" s="74"/>
      <c r="D25" s="55"/>
      <c r="E25" s="103" t="s">
        <v>53</v>
      </c>
      <c r="F25" s="98"/>
      <c r="G25" s="98"/>
      <c r="H25" s="99"/>
      <c r="I25" s="2"/>
      <c r="J25" s="55"/>
      <c r="K25" s="103" t="s">
        <v>53</v>
      </c>
      <c r="L25" s="98"/>
      <c r="M25" s="98"/>
      <c r="N25" s="99"/>
      <c r="O25" s="2"/>
      <c r="P25" s="55"/>
      <c r="Q25" s="103" t="s">
        <v>53</v>
      </c>
      <c r="R25" s="98"/>
      <c r="S25" s="98"/>
      <c r="T25" s="99"/>
      <c r="U25" s="2"/>
      <c r="V25" s="55"/>
      <c r="W25" s="103" t="s">
        <v>53</v>
      </c>
      <c r="X25" s="98"/>
      <c r="Y25" s="98"/>
      <c r="Z25" s="99"/>
      <c r="AA25" s="2"/>
    </row>
    <row r="26" spans="2:27">
      <c r="B26" s="74"/>
      <c r="D26" s="64" t="s">
        <v>55</v>
      </c>
      <c r="E26" s="97" t="str">
        <f>IF(D26="","",(VLOOKUP(D26,Competenties!$B$3:$C$27,2)))</f>
        <v>Beslissen en activiteiten initiëren</v>
      </c>
      <c r="F26" s="98"/>
      <c r="G26" s="98"/>
      <c r="H26" s="99"/>
      <c r="I26" s="2"/>
      <c r="J26" s="64"/>
      <c r="K26" s="97" t="str">
        <f>IF(J26="","",(VLOOKUP(J26,Competenties!$B$3:$C$27,2)))</f>
        <v/>
      </c>
      <c r="L26" s="98"/>
      <c r="M26" s="98"/>
      <c r="N26" s="99"/>
      <c r="O26" s="2"/>
      <c r="P26" s="64"/>
      <c r="Q26" s="97" t="str">
        <f>IF(P26="","",(VLOOKUP(P26,Competenties!$B$3:$C$27,2)))</f>
        <v/>
      </c>
      <c r="R26" s="98"/>
      <c r="S26" s="98"/>
      <c r="T26" s="99"/>
      <c r="U26" s="2"/>
      <c r="V26" s="64"/>
      <c r="W26" s="97" t="str">
        <f>IF(V26="","",(VLOOKUP(V26,Competenties!$B$3:$C$27,2)))</f>
        <v/>
      </c>
      <c r="X26" s="98"/>
      <c r="Y26" s="98"/>
      <c r="Z26" s="99"/>
      <c r="AA26" s="2"/>
    </row>
    <row r="27" spans="2:27">
      <c r="B27" s="74"/>
      <c r="D27" s="64" t="s">
        <v>1</v>
      </c>
      <c r="E27" s="97" t="str">
        <f>IF(D27="","",(VLOOKUP(D27,Competenties!$B$3:$C$27,2)))</f>
        <v>Aansturen</v>
      </c>
      <c r="F27" s="98"/>
      <c r="G27" s="98"/>
      <c r="H27" s="99"/>
      <c r="I27" s="2"/>
      <c r="J27" s="64"/>
      <c r="K27" s="97" t="str">
        <f>IF(J27="","",(VLOOKUP(J27,Competenties!$B$3:$C$27,2)))</f>
        <v/>
      </c>
      <c r="L27" s="98"/>
      <c r="M27" s="98"/>
      <c r="N27" s="99"/>
      <c r="O27" s="2"/>
      <c r="P27" s="64"/>
      <c r="Q27" s="97" t="str">
        <f>IF(P27="","",(VLOOKUP(P27,Competenties!$B$3:$C$27,2)))</f>
        <v/>
      </c>
      <c r="R27" s="98"/>
      <c r="S27" s="98"/>
      <c r="T27" s="99"/>
      <c r="U27" s="2"/>
      <c r="V27" s="64"/>
      <c r="W27" s="97" t="str">
        <f>IF(V27="","",(VLOOKUP(V27,Competenties!$B$3:$C$27,2)))</f>
        <v/>
      </c>
      <c r="X27" s="98"/>
      <c r="Y27" s="98"/>
      <c r="Z27" s="99"/>
      <c r="AA27" s="2"/>
    </row>
    <row r="28" spans="2:27">
      <c r="B28" s="74"/>
      <c r="D28" s="64" t="s">
        <v>58</v>
      </c>
      <c r="E28" s="97" t="str">
        <f>IF(D28="","",(VLOOKUP(D28,Competenties!$B$3:$C$27,2)))</f>
        <v>Begeleiden</v>
      </c>
      <c r="F28" s="98"/>
      <c r="G28" s="98"/>
      <c r="H28" s="99"/>
      <c r="I28" s="2"/>
      <c r="J28" s="64"/>
      <c r="K28" s="97" t="str">
        <f>IF(J28="","",(VLOOKUP(J28,Competenties!$B$3:$C$27,2)))</f>
        <v/>
      </c>
      <c r="L28" s="98"/>
      <c r="M28" s="98"/>
      <c r="N28" s="99"/>
      <c r="O28" s="2"/>
      <c r="P28" s="64"/>
      <c r="Q28" s="97" t="str">
        <f>IF(P28="","",(VLOOKUP(P28,Competenties!$B$3:$C$27,2)))</f>
        <v/>
      </c>
      <c r="R28" s="98"/>
      <c r="S28" s="98"/>
      <c r="T28" s="99"/>
      <c r="U28" s="2"/>
      <c r="V28" s="64"/>
      <c r="W28" s="97" t="str">
        <f>IF(V28="","",(VLOOKUP(V28,Competenties!$B$3:$C$27,2)))</f>
        <v/>
      </c>
      <c r="X28" s="98"/>
      <c r="Y28" s="98"/>
      <c r="Z28" s="99"/>
      <c r="AA28" s="2"/>
    </row>
    <row r="29" spans="2:27">
      <c r="B29" s="74"/>
      <c r="D29" s="64"/>
      <c r="E29" s="97" t="str">
        <f>IF(D29="","",(VLOOKUP(D29,Competenties!$B$3:$C$27,2)))</f>
        <v/>
      </c>
      <c r="F29" s="98"/>
      <c r="G29" s="98"/>
      <c r="H29" s="99"/>
      <c r="I29" s="2"/>
      <c r="J29" s="64"/>
      <c r="K29" s="97" t="str">
        <f>IF(J29="","",(VLOOKUP(J29,Competenties!$B$3:$C$27,2)))</f>
        <v/>
      </c>
      <c r="L29" s="98"/>
      <c r="M29" s="98"/>
      <c r="N29" s="99"/>
      <c r="O29" s="2"/>
      <c r="P29" s="64"/>
      <c r="Q29" s="97" t="str">
        <f>IF(P29="","",(VLOOKUP(P29,Competenties!$B$3:$C$27,2)))</f>
        <v/>
      </c>
      <c r="R29" s="98"/>
      <c r="S29" s="98"/>
      <c r="T29" s="99"/>
      <c r="U29" s="2"/>
      <c r="V29" s="64"/>
      <c r="W29" s="97" t="str">
        <f>IF(V29="","",(VLOOKUP(V29,Competenties!$B$3:$C$27,2)))</f>
        <v/>
      </c>
      <c r="X29" s="98"/>
      <c r="Y29" s="98"/>
      <c r="Z29" s="99"/>
      <c r="AA29" s="2"/>
    </row>
    <row r="30" spans="2:27">
      <c r="B30" s="74"/>
      <c r="D30" s="65"/>
      <c r="E30" s="100" t="str">
        <f>IF(D30="","",(VLOOKUP(D30,Competenties!$B$3:$C$27,2)))</f>
        <v/>
      </c>
      <c r="F30" s="101"/>
      <c r="G30" s="101"/>
      <c r="H30" s="102"/>
      <c r="I30" s="2"/>
      <c r="J30" s="65"/>
      <c r="K30" s="100" t="str">
        <f>IF(J30="","",(VLOOKUP(J30,Competenties!$B$3:$C$27,2)))</f>
        <v/>
      </c>
      <c r="L30" s="101"/>
      <c r="M30" s="101"/>
      <c r="N30" s="102"/>
      <c r="O30" s="2"/>
      <c r="P30" s="65"/>
      <c r="Q30" s="100" t="str">
        <f>IF(P30="","",(VLOOKUP(P30,Competenties!$B$3:$C$27,2)))</f>
        <v/>
      </c>
      <c r="R30" s="101"/>
      <c r="S30" s="101"/>
      <c r="T30" s="102"/>
      <c r="U30" s="2"/>
      <c r="V30" s="65"/>
      <c r="W30" s="100" t="str">
        <f>IF(V30="","",(VLOOKUP(V30,Competenties!$B$3:$C$27,2)))</f>
        <v/>
      </c>
      <c r="X30" s="101"/>
      <c r="Y30" s="101"/>
      <c r="Z30" s="102"/>
      <c r="AA30" s="2"/>
    </row>
    <row r="31" spans="2:27">
      <c r="B31" s="74"/>
      <c r="D31" s="55"/>
      <c r="E31" s="103" t="s">
        <v>110</v>
      </c>
      <c r="F31" s="98"/>
      <c r="G31" s="98"/>
      <c r="H31" s="99"/>
      <c r="I31" s="2"/>
      <c r="J31" s="55"/>
      <c r="K31" s="103" t="s">
        <v>110</v>
      </c>
      <c r="L31" s="98"/>
      <c r="M31" s="98"/>
      <c r="N31" s="99"/>
      <c r="O31" s="2"/>
      <c r="P31" s="55"/>
      <c r="Q31" s="103" t="s">
        <v>110</v>
      </c>
      <c r="R31" s="98"/>
      <c r="S31" s="98"/>
      <c r="T31" s="99"/>
      <c r="U31" s="2"/>
      <c r="V31" s="55"/>
      <c r="W31" s="103" t="s">
        <v>110</v>
      </c>
      <c r="X31" s="98"/>
      <c r="Y31" s="98"/>
      <c r="Z31" s="99"/>
      <c r="AA31" s="2"/>
    </row>
    <row r="32" spans="2:27">
      <c r="B32" s="74"/>
      <c r="D32" s="64"/>
      <c r="E32" s="97"/>
      <c r="F32" s="98"/>
      <c r="G32" s="98"/>
      <c r="H32" s="99"/>
      <c r="I32" s="2"/>
      <c r="J32" s="64"/>
      <c r="K32" s="97"/>
      <c r="L32" s="98"/>
      <c r="M32" s="98"/>
      <c r="N32" s="99"/>
      <c r="O32" s="2"/>
      <c r="P32" s="64"/>
      <c r="Q32" s="97"/>
      <c r="R32" s="98"/>
      <c r="S32" s="98"/>
      <c r="T32" s="99"/>
      <c r="U32" s="2"/>
      <c r="V32" s="64"/>
      <c r="W32" s="97"/>
      <c r="X32" s="98"/>
      <c r="Y32" s="98"/>
      <c r="Z32" s="99"/>
      <c r="AA32" s="2"/>
    </row>
    <row r="33" spans="2:27">
      <c r="B33" s="74"/>
      <c r="D33" s="64"/>
      <c r="E33" s="97"/>
      <c r="F33" s="98"/>
      <c r="G33" s="98"/>
      <c r="H33" s="99"/>
      <c r="I33" s="2"/>
      <c r="J33" s="64"/>
      <c r="K33" s="97"/>
      <c r="L33" s="98"/>
      <c r="M33" s="98"/>
      <c r="N33" s="99"/>
      <c r="O33" s="2"/>
      <c r="P33" s="64"/>
      <c r="Q33" s="97"/>
      <c r="R33" s="98"/>
      <c r="S33" s="98"/>
      <c r="T33" s="99"/>
      <c r="U33" s="2"/>
      <c r="V33" s="64"/>
      <c r="W33" s="97"/>
      <c r="X33" s="98"/>
      <c r="Y33" s="98"/>
      <c r="Z33" s="99"/>
      <c r="AA33" s="2"/>
    </row>
    <row r="34" spans="2:27">
      <c r="B34" s="74"/>
      <c r="D34" s="64"/>
      <c r="E34" s="97"/>
      <c r="F34" s="98"/>
      <c r="G34" s="98"/>
      <c r="H34" s="99"/>
      <c r="I34" s="2"/>
      <c r="J34" s="64"/>
      <c r="K34" s="97"/>
      <c r="L34" s="98"/>
      <c r="M34" s="98"/>
      <c r="N34" s="99"/>
      <c r="O34" s="2"/>
      <c r="P34" s="64"/>
      <c r="Q34" s="97"/>
      <c r="R34" s="98"/>
      <c r="S34" s="98"/>
      <c r="T34" s="99"/>
      <c r="U34" s="2"/>
      <c r="V34" s="64"/>
      <c r="W34" s="97"/>
      <c r="X34" s="98"/>
      <c r="Y34" s="98"/>
      <c r="Z34" s="99"/>
      <c r="AA34" s="2"/>
    </row>
    <row r="35" spans="2:27">
      <c r="B35" s="74"/>
      <c r="D35" s="64"/>
      <c r="E35" s="97"/>
      <c r="F35" s="98"/>
      <c r="G35" s="98"/>
      <c r="H35" s="99"/>
      <c r="I35" s="2"/>
      <c r="J35" s="64"/>
      <c r="K35" s="97"/>
      <c r="L35" s="98"/>
      <c r="M35" s="98"/>
      <c r="N35" s="99"/>
      <c r="O35" s="2"/>
      <c r="P35" s="64"/>
      <c r="Q35" s="97"/>
      <c r="R35" s="98"/>
      <c r="S35" s="98"/>
      <c r="T35" s="99"/>
      <c r="U35" s="2"/>
      <c r="V35" s="64"/>
      <c r="W35" s="97"/>
      <c r="X35" s="98"/>
      <c r="Y35" s="98"/>
      <c r="Z35" s="99"/>
      <c r="AA35" s="2"/>
    </row>
    <row r="36" spans="2:27">
      <c r="B36" s="74"/>
      <c r="D36" s="64"/>
      <c r="E36" s="97"/>
      <c r="F36" s="98"/>
      <c r="G36" s="98"/>
      <c r="H36" s="99"/>
      <c r="I36" s="2"/>
      <c r="J36" s="64"/>
      <c r="K36" s="97"/>
      <c r="L36" s="98"/>
      <c r="M36" s="98"/>
      <c r="N36" s="99"/>
      <c r="O36" s="2"/>
      <c r="P36" s="64"/>
      <c r="Q36" s="97"/>
      <c r="R36" s="98"/>
      <c r="S36" s="98"/>
      <c r="T36" s="99"/>
      <c r="U36" s="2"/>
      <c r="V36" s="64"/>
      <c r="W36" s="97"/>
      <c r="X36" s="98"/>
      <c r="Y36" s="98"/>
      <c r="Z36" s="99"/>
      <c r="AA36" s="2"/>
    </row>
    <row r="37" spans="2:27">
      <c r="B37" s="74"/>
      <c r="D37" s="65"/>
      <c r="E37" s="100"/>
      <c r="F37" s="101"/>
      <c r="G37" s="101"/>
      <c r="H37" s="102"/>
      <c r="I37" s="2"/>
      <c r="J37" s="65"/>
      <c r="K37" s="100"/>
      <c r="L37" s="101"/>
      <c r="M37" s="101"/>
      <c r="N37" s="102"/>
      <c r="O37" s="2"/>
      <c r="P37" s="65"/>
      <c r="Q37" s="100"/>
      <c r="R37" s="101"/>
      <c r="S37" s="101"/>
      <c r="T37" s="102"/>
      <c r="U37" s="2"/>
      <c r="V37" s="65"/>
      <c r="W37" s="100"/>
      <c r="X37" s="101"/>
      <c r="Y37" s="101"/>
      <c r="Z37" s="102"/>
      <c r="AA37" s="2"/>
    </row>
    <row r="38" spans="2:27">
      <c r="D38" s="1"/>
      <c r="J38" s="1"/>
      <c r="P38" s="1"/>
      <c r="V38" s="1"/>
    </row>
    <row r="39" spans="2:27" outlineLevel="1">
      <c r="D39" s="6">
        <v>9</v>
      </c>
      <c r="E39" s="7" t="s">
        <v>9</v>
      </c>
      <c r="F39" s="6"/>
      <c r="G39" s="6"/>
      <c r="H39" s="6"/>
      <c r="I39" s="6"/>
      <c r="J39" s="6">
        <v>9</v>
      </c>
      <c r="K39" s="7" t="s">
        <v>9</v>
      </c>
      <c r="L39" s="6"/>
      <c r="M39" s="6"/>
      <c r="N39" s="6"/>
      <c r="O39" s="6"/>
      <c r="P39" s="6">
        <v>9</v>
      </c>
      <c r="Q39" s="7" t="s">
        <v>9</v>
      </c>
      <c r="R39" s="6"/>
      <c r="S39" s="6"/>
      <c r="T39" s="6"/>
      <c r="U39" s="6"/>
      <c r="V39" s="6">
        <v>9</v>
      </c>
      <c r="W39" s="7" t="s">
        <v>9</v>
      </c>
      <c r="X39" s="6"/>
      <c r="Y39" s="6"/>
      <c r="Z39" s="6"/>
      <c r="AA39" s="6"/>
    </row>
    <row r="40" spans="2:27" outlineLevel="1">
      <c r="D40" s="9">
        <f>D39*SUM(IF(G5="S",F5,0),IF(G6="S",F6,0),IF(G7="S",F7,0),IF(G8="S",F8,0),IF(G9="S",F9,0),IF(G10="S",F10,0),IF(G11="S",F11,0),IF(G12="S",F12,0),IF(G13="S",F13,0),IF(G14="S",F14,0),IF(G15="S",F15,0),IF(G16="S",F16,0),IF(G17="S",F17,0))</f>
        <v>243</v>
      </c>
      <c r="E40" s="6" t="s">
        <v>10</v>
      </c>
      <c r="F40" s="6"/>
      <c r="G40" s="6"/>
      <c r="H40" s="6"/>
      <c r="I40" s="6"/>
      <c r="J40" s="9">
        <f>J39*SUM(IF(M5="S",L5,0),IF(M6="S",L6,0),IF(M7="S",L7,0),IF(M8="S",L8,0),IF(M9="S",L9,0),IF(M10="S",L10,0),IF(M11="S",L11,0),IF(M12="S",L12,0),IF(M13="S",L13,0),IF(M14="S",L14,0),IF(M15="S",L15,0),IF(M16="S",L16,0),IF(M17="S",L17,0))</f>
        <v>243</v>
      </c>
      <c r="K40" s="6" t="s">
        <v>10</v>
      </c>
      <c r="L40" s="6"/>
      <c r="M40" s="6"/>
      <c r="N40" s="6"/>
      <c r="O40" s="6"/>
      <c r="P40" s="9">
        <f>P39*SUM(IF(S5="S",R5,0),IF(S6="S",R6,0),IF(S7="S",R7,0),IF(S8="S",R8,0),IF(S9="S",R9,0),IF(S10="S",R10,0),IF(S11="S",R11,0),IF(S12="S",R12,0),IF(S13="S",R13,0),IF(S14="S",R14,0),IF(S15="S",R15,0),IF(S16="S",R16,0),IF(S17="S",R17,0))</f>
        <v>243</v>
      </c>
      <c r="Q40" s="6" t="s">
        <v>10</v>
      </c>
      <c r="R40" s="6"/>
      <c r="S40" s="6"/>
      <c r="T40" s="6"/>
      <c r="U40" s="6"/>
      <c r="V40" s="9">
        <f>V39*SUM(IF(Y5="S",X5,0),IF(Y6="S",X6,0),IF(Y7="S",X7,0),IF(Y8="S",X8,0),IF(Y9="S",X9,0),IF(Y10="S",X10,0),IF(Y11="S",X11,0),IF(Y12="S",X12,0),IF(Y13="S",X13,0),IF(Y14="S",X14,0),IF(Y15="S",X15,0),IF(Y16="S",X16,0),IF(Y17="S",X17,0))</f>
        <v>54</v>
      </c>
      <c r="W40" s="6" t="s">
        <v>10</v>
      </c>
      <c r="X40" s="6"/>
      <c r="Y40" s="6"/>
      <c r="Z40" s="6"/>
      <c r="AA40" s="6"/>
    </row>
    <row r="41" spans="2:27" outlineLevel="1">
      <c r="D41" s="9">
        <f>D39*SUM(IF(G5="B",F5,0),IF(G6="B",F6,0),IF(G7="B",F7,0),IF(G8="B",F8,0),IF(G9="B",F9,0),IF(G10="B",F10,0),IF(G11="B",F11,0),IF(G12="B",F12,0),IF(G13="B",F13,0),IF(G14="B",F14,0),IF(G15="B",F15,0),IF(G16="B",F16,0),IF(G17="B",F17,0))</f>
        <v>0</v>
      </c>
      <c r="E41" s="6" t="s">
        <v>11</v>
      </c>
      <c r="F41" s="6"/>
      <c r="G41" s="6"/>
      <c r="H41" s="6"/>
      <c r="I41" s="6"/>
      <c r="J41" s="9">
        <f>J39*SUM(IF(M5="B",L5,0),IF(M6="B",L6,0),IF(M7="B",L7,0),IF(M8="B",L8,0),IF(M9="B",L9,0),IF(M10="B",L10,0),IF(M11="B",L11,0),IF(M12="B",L12,0),IF(M13="B",L13,0),IF(M14="B",L14,0),IF(M15="B",L15,0),IF(M16="B",L16,0),IF(M17="B",L17,0))</f>
        <v>0</v>
      </c>
      <c r="K41" s="6" t="s">
        <v>11</v>
      </c>
      <c r="L41" s="6"/>
      <c r="M41" s="6"/>
      <c r="N41" s="6"/>
      <c r="O41" s="6"/>
      <c r="P41" s="9">
        <f>P39*SUM(IF(S5="B",R5,0),IF(S6="B",R6,0),IF(S7="B",R7,0),IF(S8="B",R8,0),IF(S9="B",R9,0),IF(S10="B",R10,0),IF(S11="B",R11,0),IF(S12="B",R12,0),IF(S13="B",R13,0),IF(S14="B",R14,0),IF(S15="B",R15,0),IF(S16="B",R16,0),IF(S17="B",R17,0))</f>
        <v>0</v>
      </c>
      <c r="Q41" s="6" t="s">
        <v>11</v>
      </c>
      <c r="R41" s="6"/>
      <c r="S41" s="6"/>
      <c r="T41" s="6"/>
      <c r="U41" s="6"/>
      <c r="V41" s="9">
        <f>V39*SUM(IF(Y5="B",X5,0),IF(Y6="B",X6,0),IF(Y7="B",X7,0),IF(Y8="B",X8,0),IF(Y9="B",X9,0),IF(Y10="B",X10,0),IF(Y11="B",X11,0),IF(Y12="B",X12,0),IF(Y13="B",X13,0),IF(Y14="B",X14,0),IF(Y15="B",X15,0),IF(Y16="B",X16,0),IF(Y17="B",X17,0))</f>
        <v>261</v>
      </c>
      <c r="W41" s="6" t="s">
        <v>11</v>
      </c>
      <c r="X41" s="6"/>
      <c r="Y41" s="6"/>
      <c r="Z41" s="6"/>
      <c r="AA41" s="6"/>
    </row>
    <row r="42" spans="2:27" outlineLevel="1">
      <c r="D42" s="9">
        <f>D39*SUM(IF(H5="P",F5,0),IF(H6="P",F6,0),IF(H7="P",F7,0),IF(H8="P",F8,0),IF(H9="P",F9,0),IF(H10="P",F10,0),IF(H11="P",F11,0),IF(H12="P",F12,0),IF(H13="P",F13,0),IF(H14="P",F14,0),IF(H15="P",F15,0),IF(H16="P",F16,0),IF(H17="P",F17,0))</f>
        <v>243</v>
      </c>
      <c r="E42" s="6" t="s">
        <v>12</v>
      </c>
      <c r="F42" s="6"/>
      <c r="G42" s="6"/>
      <c r="H42" s="6"/>
      <c r="I42" s="6"/>
      <c r="J42" s="9">
        <f>J39*SUM(IF(N5="P",L5,0),IF(N6="P",L6,0),IF(N7="P",L7,0),IF(N8="P",L8,0),IF(N9="P",L9,0),IF(N10="P",L10,0),IF(N11="P",L11,0),IF(N12="P",L12,0),IF(N13="P",L13,0),IF(N14="P",L14,0),IF(N15="P",L15,0),IF(N16="P",L16,0),IF(N17="P",L17,0))</f>
        <v>189</v>
      </c>
      <c r="K42" s="6" t="s">
        <v>12</v>
      </c>
      <c r="L42" s="6"/>
      <c r="M42" s="6"/>
      <c r="N42" s="6"/>
      <c r="O42" s="6"/>
      <c r="P42" s="9">
        <f>P39*SUM(IF(T5="P",R5,0),IF(T6="P",R6,0),IF(T7="P",R7,0),IF(T8="P",R8,0),IF(T9="P",R9,0),IF(T10="P",R10,0),IF(T11="P",R11,0),IF(T12="P",R12,0),IF(T13="P",R13,0),IF(T14="P",R14,0),IF(T15="P",R15,0),IF(T16="P",R16,0),IF(T17="P",R17,0))</f>
        <v>189</v>
      </c>
      <c r="Q42" s="6" t="s">
        <v>12</v>
      </c>
      <c r="R42" s="6"/>
      <c r="S42" s="6"/>
      <c r="T42" s="6"/>
      <c r="U42" s="6"/>
      <c r="V42" s="9">
        <f>V39*SUM(IF(Z5="P",X5,0),IF(Z6="P",X6,0),IF(Z7="P",X7,0),IF(Z8="P",X8,0),IF(Z9="P",X9,0),IF(Z10="P",X10,0),IF(Z11="P",X11,0),IF(Z12="P",X12,0),IF(Z13="P",X13,0),IF(Z14="P",X14,0),IF(Z15="P",X15,0),IF(Z16="P",X16,0),IF(Z17="P",X17,0))</f>
        <v>288</v>
      </c>
      <c r="W42" s="6" t="s">
        <v>12</v>
      </c>
      <c r="X42" s="6"/>
      <c r="Y42" s="6"/>
      <c r="Z42" s="6"/>
      <c r="AA42" s="6"/>
    </row>
    <row r="43" spans="2:27" outlineLevel="1">
      <c r="D43" s="9">
        <f>D39*SUM(IF(H5="K",F5,0),IF(H6="K",F6,0),IF(H7="K",F7,0),IF(H8="K",F8,0),IF(H9="K",F9,0),IF(H10="K",F10,0),IF(H11="K",F11,0),IF(H12="K",F12,0),IF(H13="K",F13,0),IF(H14="K",F14,0),IF(H15="K",F15,0),IF(H16="K",F16,0),IF(H17="K",F17,0))</f>
        <v>0</v>
      </c>
      <c r="E43" s="6" t="s">
        <v>13</v>
      </c>
      <c r="F43" s="6"/>
      <c r="G43" s="6"/>
      <c r="H43" s="6"/>
      <c r="I43" s="6"/>
      <c r="J43" s="9">
        <f>J39*SUM(IF(N5="K",L5,0),IF(N6="K",L6,0),IF(N7="K",L7,0),IF(N8="K",L8,0),IF(N9="K",L9,0),IF(N10="K",L10,0),IF(N11="K",L11,0),IF(N12="K",L12,0),IF(N13="K",L13,0),IF(N14="K",L14,0),IF(N15="K",L15,0),IF(N16="K",L16,0),IF(N17="K",L17,0))</f>
        <v>54</v>
      </c>
      <c r="K43" s="6" t="s">
        <v>13</v>
      </c>
      <c r="L43" s="6"/>
      <c r="M43" s="6"/>
      <c r="N43" s="6"/>
      <c r="O43" s="6"/>
      <c r="P43" s="9">
        <f>P39*SUM(IF(T5="K",R5,0),IF(T6="K",R6,0),IF(T7="K",R7,0),IF(T8="K",R8,0),IF(T9="K",R9,0),IF(T10="K",R10,0),IF(T11="K",R11,0),IF(T12="K",R12,0),IF(T13="K",R13,0),IF(T14="K",R14,0),IF(T15="K",R15,0),IF(T16="K",R16,0),IF(T17="K",R17,0))</f>
        <v>54</v>
      </c>
      <c r="Q43" s="6" t="s">
        <v>13</v>
      </c>
      <c r="R43" s="6"/>
      <c r="S43" s="6"/>
      <c r="T43" s="6"/>
      <c r="U43" s="6"/>
      <c r="V43" s="9">
        <f>V39*SUM(IF(Z5="K",X5,0),IF(Z6="K",X6,0),IF(Z7="K",X7,0),IF(Z8="K",X8,0),IF(Z9="K",X9,0),IF(Z10="K",X10,0),IF(Z11="K",X11,0),IF(Z12="K",X12,0),IF(Z13="K",X13,0),IF(Z14="K",X14,0),IF(Z15="K",X15,0),IF(Z16="K",X16,0),IF(Z17="K",X17,0))</f>
        <v>27</v>
      </c>
      <c r="W43" s="6" t="s">
        <v>13</v>
      </c>
      <c r="X43" s="6"/>
      <c r="Y43" s="6"/>
      <c r="Z43" s="6"/>
      <c r="AA43" s="6"/>
    </row>
    <row r="44" spans="2:27" outlineLevel="1"/>
    <row r="45" spans="2:27" ht="18.75">
      <c r="B45" s="113" t="s">
        <v>20</v>
      </c>
      <c r="D45" s="114" t="s">
        <v>22</v>
      </c>
      <c r="E45" s="115"/>
      <c r="F45" s="115"/>
      <c r="G45" s="115"/>
      <c r="H45" s="116"/>
      <c r="I45" s="8"/>
      <c r="J45" s="114" t="s">
        <v>23</v>
      </c>
      <c r="K45" s="115"/>
      <c r="L45" s="115"/>
      <c r="M45" s="115"/>
      <c r="N45" s="116"/>
      <c r="O45" s="8"/>
      <c r="P45" s="114" t="s">
        <v>24</v>
      </c>
      <c r="Q45" s="115"/>
      <c r="R45" s="115"/>
      <c r="S45" s="115"/>
      <c r="T45" s="116"/>
      <c r="U45" s="8"/>
      <c r="V45" s="114" t="s">
        <v>25</v>
      </c>
      <c r="W45" s="115"/>
      <c r="X45" s="115"/>
      <c r="Y45" s="115"/>
      <c r="Z45" s="116"/>
      <c r="AA45" s="8"/>
    </row>
    <row r="46" spans="2:27">
      <c r="B46" s="113"/>
      <c r="D46" s="117" t="s">
        <v>38</v>
      </c>
      <c r="E46" s="118"/>
      <c r="F46" s="118"/>
      <c r="G46" s="118"/>
      <c r="H46" s="119"/>
      <c r="I46" s="8"/>
      <c r="J46" s="117" t="s">
        <v>39</v>
      </c>
      <c r="K46" s="118"/>
      <c r="L46" s="118"/>
      <c r="M46" s="118"/>
      <c r="N46" s="119"/>
      <c r="O46" s="8"/>
      <c r="P46" s="117" t="s">
        <v>41</v>
      </c>
      <c r="Q46" s="118"/>
      <c r="R46" s="118"/>
      <c r="S46" s="118"/>
      <c r="T46" s="119"/>
      <c r="U46" s="8"/>
      <c r="V46" s="117" t="s">
        <v>42</v>
      </c>
      <c r="W46" s="118"/>
      <c r="X46" s="118"/>
      <c r="Y46" s="118"/>
      <c r="Z46" s="119"/>
      <c r="AA46" s="8"/>
    </row>
    <row r="47" spans="2:27" ht="15" customHeight="1">
      <c r="B47" s="113"/>
      <c r="D47" s="58"/>
      <c r="E47" s="59" t="s">
        <v>3</v>
      </c>
      <c r="F47" s="70">
        <v>29</v>
      </c>
      <c r="G47" s="49" t="s">
        <v>1</v>
      </c>
      <c r="H47" s="50" t="s">
        <v>8</v>
      </c>
      <c r="I47" s="2"/>
      <c r="J47" s="58"/>
      <c r="K47" s="59" t="s">
        <v>3</v>
      </c>
      <c r="L47" s="70">
        <v>29</v>
      </c>
      <c r="M47" s="49" t="s">
        <v>1</v>
      </c>
      <c r="N47" s="50" t="s">
        <v>8</v>
      </c>
      <c r="O47" s="2"/>
      <c r="P47" s="58"/>
      <c r="Q47" s="59" t="s">
        <v>114</v>
      </c>
      <c r="R47" s="70">
        <v>3</v>
      </c>
      <c r="S47" s="49" t="s">
        <v>7</v>
      </c>
      <c r="T47" s="50" t="s">
        <v>8</v>
      </c>
      <c r="U47" s="2"/>
      <c r="V47" s="58"/>
      <c r="W47" s="59" t="s">
        <v>114</v>
      </c>
      <c r="X47" s="70">
        <v>3</v>
      </c>
      <c r="Y47" s="49" t="s">
        <v>7</v>
      </c>
      <c r="Z47" s="50" t="s">
        <v>8</v>
      </c>
      <c r="AA47" s="2"/>
    </row>
    <row r="48" spans="2:27">
      <c r="B48" s="113"/>
      <c r="D48" s="60"/>
      <c r="E48" s="61"/>
      <c r="F48" s="71"/>
      <c r="G48" s="51"/>
      <c r="H48" s="52"/>
      <c r="I48" s="2"/>
      <c r="J48" s="60"/>
      <c r="K48" s="61"/>
      <c r="L48" s="71"/>
      <c r="M48" s="51"/>
      <c r="N48" s="52"/>
      <c r="O48" s="2"/>
      <c r="P48" s="60"/>
      <c r="Q48" s="61" t="s">
        <v>115</v>
      </c>
      <c r="R48" s="71">
        <v>3</v>
      </c>
      <c r="S48" s="51" t="s">
        <v>7</v>
      </c>
      <c r="T48" s="52" t="s">
        <v>8</v>
      </c>
      <c r="U48" s="2"/>
      <c r="V48" s="60"/>
      <c r="W48" s="61" t="s">
        <v>115</v>
      </c>
      <c r="X48" s="71">
        <v>3</v>
      </c>
      <c r="Y48" s="51" t="s">
        <v>7</v>
      </c>
      <c r="Z48" s="52" t="s">
        <v>8</v>
      </c>
      <c r="AA48" s="2"/>
    </row>
    <row r="49" spans="2:27">
      <c r="B49" s="113"/>
      <c r="D49" s="60"/>
      <c r="E49" s="61"/>
      <c r="F49" s="71"/>
      <c r="G49" s="51"/>
      <c r="H49" s="52"/>
      <c r="I49" s="2"/>
      <c r="J49" s="60"/>
      <c r="K49" s="61"/>
      <c r="L49" s="71"/>
      <c r="M49" s="51"/>
      <c r="N49" s="52"/>
      <c r="O49" s="2"/>
      <c r="P49" s="60"/>
      <c r="Q49" s="61" t="s">
        <v>116</v>
      </c>
      <c r="R49" s="71">
        <v>3</v>
      </c>
      <c r="S49" s="51" t="s">
        <v>7</v>
      </c>
      <c r="T49" s="52" t="s">
        <v>8</v>
      </c>
      <c r="U49" s="2"/>
      <c r="V49" s="60"/>
      <c r="W49" s="61" t="s">
        <v>116</v>
      </c>
      <c r="X49" s="71">
        <v>3</v>
      </c>
      <c r="Y49" s="51" t="s">
        <v>7</v>
      </c>
      <c r="Z49" s="52" t="s">
        <v>8</v>
      </c>
      <c r="AA49" s="2"/>
    </row>
    <row r="50" spans="2:27">
      <c r="B50" s="113"/>
      <c r="D50" s="60"/>
      <c r="E50" s="61"/>
      <c r="F50" s="71"/>
      <c r="G50" s="51"/>
      <c r="H50" s="52"/>
      <c r="I50" s="2"/>
      <c r="J50" s="60"/>
      <c r="K50" s="61"/>
      <c r="L50" s="71"/>
      <c r="M50" s="51"/>
      <c r="N50" s="52"/>
      <c r="O50" s="2"/>
      <c r="P50" s="60"/>
      <c r="Q50" s="61" t="s">
        <v>117</v>
      </c>
      <c r="R50" s="71">
        <v>3</v>
      </c>
      <c r="S50" s="51" t="s">
        <v>7</v>
      </c>
      <c r="T50" s="52" t="s">
        <v>8</v>
      </c>
      <c r="U50" s="2"/>
      <c r="V50" s="60"/>
      <c r="W50" s="61" t="s">
        <v>117</v>
      </c>
      <c r="X50" s="71">
        <v>3</v>
      </c>
      <c r="Y50" s="51" t="s">
        <v>7</v>
      </c>
      <c r="Z50" s="52" t="s">
        <v>8</v>
      </c>
      <c r="AA50" s="2"/>
    </row>
    <row r="51" spans="2:27">
      <c r="B51" s="113"/>
      <c r="D51" s="60"/>
      <c r="E51" s="61"/>
      <c r="F51" s="71"/>
      <c r="G51" s="51"/>
      <c r="H51" s="52"/>
      <c r="I51" s="2"/>
      <c r="J51" s="60"/>
      <c r="K51" s="61"/>
      <c r="L51" s="71"/>
      <c r="M51" s="51"/>
      <c r="N51" s="52"/>
      <c r="O51" s="2"/>
      <c r="P51" s="60"/>
      <c r="Q51" s="61" t="s">
        <v>118</v>
      </c>
      <c r="R51" s="71">
        <v>3</v>
      </c>
      <c r="S51" s="51" t="s">
        <v>7</v>
      </c>
      <c r="T51" s="52" t="s">
        <v>8</v>
      </c>
      <c r="U51" s="2"/>
      <c r="V51" s="60"/>
      <c r="W51" s="61" t="s">
        <v>118</v>
      </c>
      <c r="X51" s="71">
        <v>3</v>
      </c>
      <c r="Y51" s="51" t="s">
        <v>7</v>
      </c>
      <c r="Z51" s="52" t="s">
        <v>8</v>
      </c>
      <c r="AA51" s="2"/>
    </row>
    <row r="52" spans="2:27">
      <c r="B52" s="113"/>
      <c r="D52" s="60"/>
      <c r="E52" s="61"/>
      <c r="F52" s="71"/>
      <c r="G52" s="51"/>
      <c r="H52" s="52"/>
      <c r="I52" s="2"/>
      <c r="J52" s="60"/>
      <c r="K52" s="61"/>
      <c r="L52" s="71"/>
      <c r="M52" s="51"/>
      <c r="N52" s="52"/>
      <c r="O52" s="2"/>
      <c r="P52" s="60"/>
      <c r="Q52" s="61" t="s">
        <v>119</v>
      </c>
      <c r="R52" s="71">
        <v>3</v>
      </c>
      <c r="S52" s="51" t="s">
        <v>7</v>
      </c>
      <c r="T52" s="52" t="s">
        <v>8</v>
      </c>
      <c r="U52" s="2"/>
      <c r="V52" s="60"/>
      <c r="W52" s="61" t="s">
        <v>119</v>
      </c>
      <c r="X52" s="71">
        <v>3</v>
      </c>
      <c r="Y52" s="51" t="s">
        <v>7</v>
      </c>
      <c r="Z52" s="52" t="s">
        <v>8</v>
      </c>
      <c r="AA52" s="2"/>
    </row>
    <row r="53" spans="2:27" ht="15" customHeight="1">
      <c r="B53" s="113"/>
      <c r="D53" s="60"/>
      <c r="E53" s="61" t="s">
        <v>124</v>
      </c>
      <c r="F53" s="71">
        <v>3</v>
      </c>
      <c r="G53" s="51" t="s">
        <v>7</v>
      </c>
      <c r="H53" s="52" t="s">
        <v>8</v>
      </c>
      <c r="I53" s="2"/>
      <c r="J53" s="60"/>
      <c r="K53" s="61" t="s">
        <v>124</v>
      </c>
      <c r="L53" s="71">
        <v>3</v>
      </c>
      <c r="M53" s="51" t="s">
        <v>7</v>
      </c>
      <c r="N53" s="52" t="s">
        <v>8</v>
      </c>
      <c r="O53" s="2"/>
      <c r="P53" s="60"/>
      <c r="Q53" s="61" t="s">
        <v>120</v>
      </c>
      <c r="R53" s="71">
        <v>3</v>
      </c>
      <c r="S53" s="51" t="s">
        <v>7</v>
      </c>
      <c r="T53" s="52" t="s">
        <v>8</v>
      </c>
      <c r="U53" s="2"/>
      <c r="V53" s="60"/>
      <c r="W53" s="61" t="s">
        <v>120</v>
      </c>
      <c r="X53" s="71">
        <v>3</v>
      </c>
      <c r="Y53" s="51" t="s">
        <v>7</v>
      </c>
      <c r="Z53" s="52" t="s">
        <v>8</v>
      </c>
      <c r="AA53" s="2"/>
    </row>
    <row r="54" spans="2:27">
      <c r="B54" s="113"/>
      <c r="D54" s="60"/>
      <c r="E54" s="61" t="s">
        <v>123</v>
      </c>
      <c r="F54" s="71">
        <v>3</v>
      </c>
      <c r="G54" s="51" t="s">
        <v>7</v>
      </c>
      <c r="H54" s="52" t="s">
        <v>0</v>
      </c>
      <c r="I54" s="2"/>
      <c r="J54" s="60"/>
      <c r="K54" s="61" t="s">
        <v>123</v>
      </c>
      <c r="L54" s="71">
        <v>3</v>
      </c>
      <c r="M54" s="51" t="s">
        <v>7</v>
      </c>
      <c r="N54" s="52" t="s">
        <v>0</v>
      </c>
      <c r="O54" s="2"/>
      <c r="P54" s="60"/>
      <c r="Q54" s="61" t="s">
        <v>123</v>
      </c>
      <c r="R54" s="71">
        <v>6</v>
      </c>
      <c r="S54" s="51" t="s">
        <v>7</v>
      </c>
      <c r="T54" s="52" t="s">
        <v>0</v>
      </c>
      <c r="U54" s="2"/>
      <c r="V54" s="60"/>
      <c r="W54" s="61" t="s">
        <v>123</v>
      </c>
      <c r="X54" s="71">
        <v>6</v>
      </c>
      <c r="Y54" s="51" t="s">
        <v>7</v>
      </c>
      <c r="Z54" s="52" t="s">
        <v>0</v>
      </c>
      <c r="AA54" s="2"/>
    </row>
    <row r="55" spans="2:27">
      <c r="B55" s="113"/>
      <c r="D55" s="66"/>
      <c r="E55" s="67"/>
      <c r="F55" s="72"/>
      <c r="G55" s="68"/>
      <c r="H55" s="69"/>
      <c r="I55" s="2"/>
      <c r="J55" s="66"/>
      <c r="K55" s="67"/>
      <c r="L55" s="72"/>
      <c r="M55" s="68"/>
      <c r="N55" s="69"/>
      <c r="O55" s="2"/>
      <c r="P55" s="66"/>
      <c r="Q55" s="67"/>
      <c r="R55" s="72"/>
      <c r="S55" s="68"/>
      <c r="T55" s="69"/>
      <c r="U55" s="2"/>
      <c r="V55" s="66"/>
      <c r="W55" s="67"/>
      <c r="X55" s="72"/>
      <c r="Y55" s="68"/>
      <c r="Z55" s="69"/>
      <c r="AA55" s="2"/>
    </row>
    <row r="56" spans="2:27">
      <c r="B56" s="113"/>
      <c r="D56" s="66"/>
      <c r="E56" s="67"/>
      <c r="F56" s="72"/>
      <c r="G56" s="68"/>
      <c r="H56" s="69"/>
      <c r="I56" s="2"/>
      <c r="J56" s="66"/>
      <c r="K56" s="67"/>
      <c r="L56" s="72"/>
      <c r="M56" s="68"/>
      <c r="N56" s="69"/>
      <c r="O56" s="2"/>
      <c r="P56" s="66"/>
      <c r="Q56" s="67"/>
      <c r="R56" s="72"/>
      <c r="S56" s="68"/>
      <c r="T56" s="69"/>
      <c r="U56" s="2"/>
      <c r="V56" s="66"/>
      <c r="W56" s="67"/>
      <c r="X56" s="72"/>
      <c r="Y56" s="68"/>
      <c r="Z56" s="69"/>
      <c r="AA56" s="2"/>
    </row>
    <row r="57" spans="2:27">
      <c r="B57" s="113"/>
      <c r="D57" s="66"/>
      <c r="E57" s="67"/>
      <c r="F57" s="72"/>
      <c r="G57" s="68"/>
      <c r="H57" s="69"/>
      <c r="I57" s="2"/>
      <c r="J57" s="66"/>
      <c r="K57" s="67"/>
      <c r="L57" s="72"/>
      <c r="M57" s="68"/>
      <c r="N57" s="69"/>
      <c r="O57" s="2"/>
      <c r="P57" s="66"/>
      <c r="Q57" s="67"/>
      <c r="R57" s="72"/>
      <c r="S57" s="68"/>
      <c r="T57" s="69"/>
      <c r="U57" s="2"/>
      <c r="V57" s="66"/>
      <c r="W57" s="67"/>
      <c r="X57" s="72"/>
      <c r="Y57" s="68"/>
      <c r="Z57" s="69"/>
      <c r="AA57" s="2"/>
    </row>
    <row r="58" spans="2:27">
      <c r="B58" s="113"/>
      <c r="D58" s="66"/>
      <c r="E58" s="67"/>
      <c r="F58" s="72"/>
      <c r="G58" s="68"/>
      <c r="H58" s="69"/>
      <c r="I58" s="2"/>
      <c r="J58" s="66"/>
      <c r="K58" s="67"/>
      <c r="L58" s="72"/>
      <c r="M58" s="68"/>
      <c r="N58" s="69"/>
      <c r="O58" s="2"/>
      <c r="P58" s="66"/>
      <c r="Q58" s="67"/>
      <c r="R58" s="72"/>
      <c r="S58" s="68"/>
      <c r="T58" s="69"/>
      <c r="U58" s="2"/>
      <c r="V58" s="66"/>
      <c r="W58" s="67"/>
      <c r="X58" s="72"/>
      <c r="Y58" s="68"/>
      <c r="Z58" s="69"/>
      <c r="AA58" s="2"/>
    </row>
    <row r="59" spans="2:27">
      <c r="B59" s="113"/>
      <c r="D59" s="62"/>
      <c r="E59" s="63"/>
      <c r="F59" s="73"/>
      <c r="G59" s="53"/>
      <c r="H59" s="54"/>
      <c r="I59" s="2"/>
      <c r="J59" s="62"/>
      <c r="K59" s="63"/>
      <c r="L59" s="73"/>
      <c r="M59" s="53"/>
      <c r="N59" s="54"/>
      <c r="O59" s="2"/>
      <c r="P59" s="62"/>
      <c r="Q59" s="67"/>
      <c r="R59" s="73"/>
      <c r="S59" s="53"/>
      <c r="T59" s="54"/>
      <c r="U59" s="2"/>
      <c r="V59" s="62"/>
      <c r="W59" s="67"/>
      <c r="X59" s="73"/>
      <c r="Y59" s="53"/>
      <c r="Z59" s="54"/>
      <c r="AA59" s="2"/>
    </row>
    <row r="60" spans="2:27">
      <c r="B60" s="113"/>
      <c r="D60" s="107" t="str">
        <f>IF(D82&gt;D83,"BOT (School)","BPV (Stage)")</f>
        <v>BPV (Stage)</v>
      </c>
      <c r="E60" s="108"/>
      <c r="F60" s="108"/>
      <c r="G60" s="108"/>
      <c r="H60" s="109"/>
      <c r="I60" s="2"/>
      <c r="J60" s="107" t="str">
        <f>IF(J82&gt;J83,"BOT (School)","BPV (Stage)")</f>
        <v>BPV (Stage)</v>
      </c>
      <c r="K60" s="108"/>
      <c r="L60" s="108"/>
      <c r="M60" s="108"/>
      <c r="N60" s="109"/>
      <c r="O60" s="2"/>
      <c r="P60" s="107" t="str">
        <f>IF(P82&gt;P83,"BOT (School)","BPV (Stage)")</f>
        <v>BOT (School)</v>
      </c>
      <c r="Q60" s="108"/>
      <c r="R60" s="108"/>
      <c r="S60" s="108"/>
      <c r="T60" s="109"/>
      <c r="U60" s="2"/>
      <c r="V60" s="107" t="str">
        <f>IF(V82&gt;V83,"BOT (School)","BPV (Stage)")</f>
        <v>BOT (School)</v>
      </c>
      <c r="W60" s="108"/>
      <c r="X60" s="108"/>
      <c r="Y60" s="108"/>
      <c r="Z60" s="109"/>
      <c r="AA60" s="2"/>
    </row>
    <row r="61" spans="2:27">
      <c r="B61" s="74"/>
      <c r="D61" s="57"/>
      <c r="E61" s="110" t="s">
        <v>125</v>
      </c>
      <c r="F61" s="111"/>
      <c r="G61" s="111"/>
      <c r="H61" s="112"/>
      <c r="I61" s="2"/>
      <c r="J61" s="57"/>
      <c r="K61" s="110" t="s">
        <v>125</v>
      </c>
      <c r="L61" s="111"/>
      <c r="M61" s="111"/>
      <c r="N61" s="112"/>
      <c r="O61" s="2"/>
      <c r="P61" s="57"/>
      <c r="Q61" s="110" t="s">
        <v>125</v>
      </c>
      <c r="R61" s="111"/>
      <c r="S61" s="111"/>
      <c r="T61" s="112"/>
      <c r="U61" s="2"/>
      <c r="V61" s="57"/>
      <c r="W61" s="110" t="s">
        <v>125</v>
      </c>
      <c r="X61" s="111"/>
      <c r="Y61" s="111"/>
      <c r="Z61" s="112"/>
      <c r="AA61" s="2"/>
    </row>
    <row r="62" spans="2:27">
      <c r="B62" s="74"/>
      <c r="D62" s="64"/>
      <c r="E62" s="104"/>
      <c r="F62" s="105"/>
      <c r="G62" s="105"/>
      <c r="H62" s="106"/>
      <c r="I62" s="2"/>
      <c r="J62" s="64"/>
      <c r="K62" s="104"/>
      <c r="L62" s="105"/>
      <c r="M62" s="105"/>
      <c r="N62" s="106"/>
      <c r="O62" s="2"/>
      <c r="P62" s="64"/>
      <c r="Q62" s="104"/>
      <c r="R62" s="105"/>
      <c r="S62" s="105"/>
      <c r="T62" s="106"/>
      <c r="U62" s="2"/>
      <c r="V62" s="64"/>
      <c r="W62" s="104"/>
      <c r="X62" s="105"/>
      <c r="Y62" s="105"/>
      <c r="Z62" s="106"/>
      <c r="AA62" s="2"/>
    </row>
    <row r="63" spans="2:27">
      <c r="B63" s="74"/>
      <c r="D63" s="64"/>
      <c r="E63" s="104"/>
      <c r="F63" s="105"/>
      <c r="G63" s="105"/>
      <c r="H63" s="106"/>
      <c r="I63" s="2"/>
      <c r="J63" s="64"/>
      <c r="K63" s="104"/>
      <c r="L63" s="105"/>
      <c r="M63" s="105"/>
      <c r="N63" s="106"/>
      <c r="O63" s="2"/>
      <c r="P63" s="64"/>
      <c r="Q63" s="104"/>
      <c r="R63" s="105"/>
      <c r="S63" s="105"/>
      <c r="T63" s="106"/>
      <c r="U63" s="2"/>
      <c r="V63" s="64"/>
      <c r="W63" s="104"/>
      <c r="X63" s="105"/>
      <c r="Y63" s="105"/>
      <c r="Z63" s="106"/>
      <c r="AA63" s="2"/>
    </row>
    <row r="64" spans="2:27">
      <c r="B64" s="74"/>
      <c r="D64" s="64"/>
      <c r="E64" s="104"/>
      <c r="F64" s="105"/>
      <c r="G64" s="105"/>
      <c r="H64" s="106"/>
      <c r="I64" s="2"/>
      <c r="J64" s="64"/>
      <c r="K64" s="104"/>
      <c r="L64" s="105"/>
      <c r="M64" s="105"/>
      <c r="N64" s="106"/>
      <c r="O64" s="2"/>
      <c r="P64" s="64"/>
      <c r="Q64" s="104"/>
      <c r="R64" s="105"/>
      <c r="S64" s="105"/>
      <c r="T64" s="106"/>
      <c r="U64" s="2"/>
      <c r="V64" s="64"/>
      <c r="W64" s="104"/>
      <c r="X64" s="105"/>
      <c r="Y64" s="105"/>
      <c r="Z64" s="106"/>
      <c r="AA64" s="2"/>
    </row>
    <row r="65" spans="2:27">
      <c r="B65" s="74"/>
      <c r="D65" s="64"/>
      <c r="E65" s="104"/>
      <c r="F65" s="105"/>
      <c r="G65" s="105"/>
      <c r="H65" s="106"/>
      <c r="I65" s="2"/>
      <c r="J65" s="64"/>
      <c r="K65" s="104"/>
      <c r="L65" s="105"/>
      <c r="M65" s="105"/>
      <c r="N65" s="106"/>
      <c r="O65" s="2"/>
      <c r="P65" s="64"/>
      <c r="Q65" s="104"/>
      <c r="R65" s="105"/>
      <c r="S65" s="105"/>
      <c r="T65" s="106"/>
      <c r="U65" s="2"/>
      <c r="V65" s="64"/>
      <c r="W65" s="104"/>
      <c r="X65" s="105"/>
      <c r="Y65" s="105"/>
      <c r="Z65" s="106"/>
      <c r="AA65" s="2"/>
    </row>
    <row r="66" spans="2:27">
      <c r="B66" s="74"/>
      <c r="D66" s="64"/>
      <c r="E66" s="104"/>
      <c r="F66" s="105"/>
      <c r="G66" s="105"/>
      <c r="H66" s="106"/>
      <c r="I66" s="2"/>
      <c r="J66" s="64"/>
      <c r="K66" s="104"/>
      <c r="L66" s="105"/>
      <c r="M66" s="105"/>
      <c r="N66" s="106"/>
      <c r="O66" s="2"/>
      <c r="P66" s="64"/>
      <c r="Q66" s="104"/>
      <c r="R66" s="105"/>
      <c r="S66" s="105"/>
      <c r="T66" s="106"/>
      <c r="U66" s="2"/>
      <c r="V66" s="64"/>
      <c r="W66" s="104"/>
      <c r="X66" s="105"/>
      <c r="Y66" s="105"/>
      <c r="Z66" s="106"/>
      <c r="AA66" s="2"/>
    </row>
    <row r="67" spans="2:27">
      <c r="B67" s="74"/>
      <c r="D67" s="55"/>
      <c r="E67" s="103" t="s">
        <v>53</v>
      </c>
      <c r="F67" s="98"/>
      <c r="G67" s="98"/>
      <c r="H67" s="99"/>
      <c r="I67" s="2"/>
      <c r="J67" s="55"/>
      <c r="K67" s="103" t="s">
        <v>53</v>
      </c>
      <c r="L67" s="98"/>
      <c r="M67" s="98"/>
      <c r="N67" s="99"/>
      <c r="O67" s="2"/>
      <c r="P67" s="55"/>
      <c r="Q67" s="103" t="s">
        <v>53</v>
      </c>
      <c r="R67" s="98"/>
      <c r="S67" s="98"/>
      <c r="T67" s="99"/>
      <c r="U67" s="2"/>
      <c r="V67" s="55"/>
      <c r="W67" s="103" t="s">
        <v>53</v>
      </c>
      <c r="X67" s="98"/>
      <c r="Y67" s="98"/>
      <c r="Z67" s="99"/>
      <c r="AA67" s="2"/>
    </row>
    <row r="68" spans="2:27">
      <c r="B68" s="74"/>
      <c r="D68" s="64"/>
      <c r="E68" s="97" t="str">
        <f>IF(D68="","",(VLOOKUP(D68,Competenties!$B$3:$C$27,2)))</f>
        <v/>
      </c>
      <c r="F68" s="98"/>
      <c r="G68" s="98"/>
      <c r="H68" s="99"/>
      <c r="I68" s="2"/>
      <c r="J68" s="64"/>
      <c r="K68" s="97" t="str">
        <f>IF(J68="","",(VLOOKUP(J68,Competenties!$B$3:$C$27,2)))</f>
        <v/>
      </c>
      <c r="L68" s="98"/>
      <c r="M68" s="98"/>
      <c r="N68" s="99"/>
      <c r="O68" s="2"/>
      <c r="P68" s="64"/>
      <c r="Q68" s="97" t="str">
        <f>IF(P68="","",(VLOOKUP(P68,Competenties!$B$3:$C$27,2)))</f>
        <v/>
      </c>
      <c r="R68" s="98"/>
      <c r="S68" s="98"/>
      <c r="T68" s="99"/>
      <c r="U68" s="2"/>
      <c r="V68" s="64"/>
      <c r="W68" s="97" t="str">
        <f>IF(V68="","",(VLOOKUP(V68,Competenties!$B$3:$C$27,2)))</f>
        <v/>
      </c>
      <c r="X68" s="98"/>
      <c r="Y68" s="98"/>
      <c r="Z68" s="99"/>
      <c r="AA68" s="2"/>
    </row>
    <row r="69" spans="2:27">
      <c r="B69" s="74"/>
      <c r="D69" s="64"/>
      <c r="E69" s="97" t="str">
        <f>IF(D69="","",(VLOOKUP(D69,Competenties!$B$3:$C$27,2)))</f>
        <v/>
      </c>
      <c r="F69" s="98"/>
      <c r="G69" s="98"/>
      <c r="H69" s="99"/>
      <c r="I69" s="2"/>
      <c r="J69" s="64"/>
      <c r="K69" s="97" t="str">
        <f>IF(J69="","",(VLOOKUP(J69,Competenties!$B$3:$C$27,2)))</f>
        <v/>
      </c>
      <c r="L69" s="98"/>
      <c r="M69" s="98"/>
      <c r="N69" s="99"/>
      <c r="O69" s="2"/>
      <c r="P69" s="64"/>
      <c r="Q69" s="97" t="str">
        <f>IF(P69="","",(VLOOKUP(P69,Competenties!$B$3:$C$27,2)))</f>
        <v/>
      </c>
      <c r="R69" s="98"/>
      <c r="S69" s="98"/>
      <c r="T69" s="99"/>
      <c r="U69" s="2"/>
      <c r="V69" s="64"/>
      <c r="W69" s="97" t="str">
        <f>IF(V69="","",(VLOOKUP(V69,Competenties!$B$3:$C$27,2)))</f>
        <v/>
      </c>
      <c r="X69" s="98"/>
      <c r="Y69" s="98"/>
      <c r="Z69" s="99"/>
      <c r="AA69" s="2"/>
    </row>
    <row r="70" spans="2:27">
      <c r="B70" s="74"/>
      <c r="D70" s="64"/>
      <c r="E70" s="97" t="str">
        <f>IF(D70="","",(VLOOKUP(D70,Competenties!$B$3:$C$27,2)))</f>
        <v/>
      </c>
      <c r="F70" s="98"/>
      <c r="G70" s="98"/>
      <c r="H70" s="99"/>
      <c r="I70" s="2"/>
      <c r="J70" s="64"/>
      <c r="K70" s="97" t="str">
        <f>IF(J70="","",(VLOOKUP(J70,Competenties!$B$3:$C$27,2)))</f>
        <v/>
      </c>
      <c r="L70" s="98"/>
      <c r="M70" s="98"/>
      <c r="N70" s="99"/>
      <c r="O70" s="2"/>
      <c r="P70" s="64"/>
      <c r="Q70" s="97" t="str">
        <f>IF(P70="","",(VLOOKUP(P70,Competenties!$B$3:$C$27,2)))</f>
        <v/>
      </c>
      <c r="R70" s="98"/>
      <c r="S70" s="98"/>
      <c r="T70" s="99"/>
      <c r="U70" s="2"/>
      <c r="V70" s="64"/>
      <c r="W70" s="97" t="str">
        <f>IF(V70="","",(VLOOKUP(V70,Competenties!$B$3:$C$27,2)))</f>
        <v/>
      </c>
      <c r="X70" s="98"/>
      <c r="Y70" s="98"/>
      <c r="Z70" s="99"/>
      <c r="AA70" s="2"/>
    </row>
    <row r="71" spans="2:27">
      <c r="B71" s="74"/>
      <c r="D71" s="64"/>
      <c r="E71" s="97" t="str">
        <f>IF(D71="","",(VLOOKUP(D71,Competenties!$B$3:$C$27,2)))</f>
        <v/>
      </c>
      <c r="F71" s="98"/>
      <c r="G71" s="98"/>
      <c r="H71" s="99"/>
      <c r="I71" s="2"/>
      <c r="J71" s="64"/>
      <c r="K71" s="97" t="str">
        <f>IF(J71="","",(VLOOKUP(J71,Competenties!$B$3:$C$27,2)))</f>
        <v/>
      </c>
      <c r="L71" s="98"/>
      <c r="M71" s="98"/>
      <c r="N71" s="99"/>
      <c r="O71" s="2"/>
      <c r="P71" s="64"/>
      <c r="Q71" s="97" t="str">
        <f>IF(P71="","",(VLOOKUP(P71,Competenties!$B$3:$C$27,2)))</f>
        <v/>
      </c>
      <c r="R71" s="98"/>
      <c r="S71" s="98"/>
      <c r="T71" s="99"/>
      <c r="U71" s="2"/>
      <c r="V71" s="64"/>
      <c r="W71" s="97" t="str">
        <f>IF(V71="","",(VLOOKUP(V71,Competenties!$B$3:$C$27,2)))</f>
        <v/>
      </c>
      <c r="X71" s="98"/>
      <c r="Y71" s="98"/>
      <c r="Z71" s="99"/>
      <c r="AA71" s="2"/>
    </row>
    <row r="72" spans="2:27">
      <c r="B72" s="74"/>
      <c r="D72" s="65"/>
      <c r="E72" s="100" t="str">
        <f>IF(D72="","",(VLOOKUP(D72,Competenties!$B$3:$C$27,2)))</f>
        <v/>
      </c>
      <c r="F72" s="101"/>
      <c r="G72" s="101"/>
      <c r="H72" s="102"/>
      <c r="I72" s="2"/>
      <c r="J72" s="65"/>
      <c r="K72" s="100" t="str">
        <f>IF(J72="","",(VLOOKUP(J72,Competenties!$B$3:$C$27,2)))</f>
        <v/>
      </c>
      <c r="L72" s="101"/>
      <c r="M72" s="101"/>
      <c r="N72" s="102"/>
      <c r="O72" s="2"/>
      <c r="P72" s="65"/>
      <c r="Q72" s="100" t="str">
        <f>IF(P72="","",(VLOOKUP(P72,Competenties!$B$3:$C$27,2)))</f>
        <v/>
      </c>
      <c r="R72" s="101"/>
      <c r="S72" s="101"/>
      <c r="T72" s="102"/>
      <c r="U72" s="2"/>
      <c r="V72" s="65"/>
      <c r="W72" s="100" t="str">
        <f>IF(V72="","",(VLOOKUP(V72,Competenties!$B$3:$C$27,2)))</f>
        <v/>
      </c>
      <c r="X72" s="101"/>
      <c r="Y72" s="101"/>
      <c r="Z72" s="102"/>
      <c r="AA72" s="2"/>
    </row>
    <row r="73" spans="2:27">
      <c r="B73" s="74"/>
      <c r="D73" s="55"/>
      <c r="E73" s="103" t="s">
        <v>110</v>
      </c>
      <c r="F73" s="98"/>
      <c r="G73" s="98"/>
      <c r="H73" s="99"/>
      <c r="I73" s="2"/>
      <c r="J73" s="55"/>
      <c r="K73" s="103" t="s">
        <v>110</v>
      </c>
      <c r="L73" s="98"/>
      <c r="M73" s="98"/>
      <c r="N73" s="99"/>
      <c r="O73" s="2"/>
      <c r="P73" s="55"/>
      <c r="Q73" s="103" t="s">
        <v>110</v>
      </c>
      <c r="R73" s="98"/>
      <c r="S73" s="98"/>
      <c r="T73" s="99"/>
      <c r="U73" s="2"/>
      <c r="V73" s="55"/>
      <c r="W73" s="103" t="s">
        <v>110</v>
      </c>
      <c r="X73" s="98"/>
      <c r="Y73" s="98"/>
      <c r="Z73" s="99"/>
      <c r="AA73" s="2"/>
    </row>
    <row r="74" spans="2:27">
      <c r="B74" s="74"/>
      <c r="D74" s="64"/>
      <c r="E74" s="97"/>
      <c r="F74" s="98"/>
      <c r="G74" s="98"/>
      <c r="H74" s="99"/>
      <c r="I74" s="2"/>
      <c r="J74" s="64"/>
      <c r="K74" s="97"/>
      <c r="L74" s="98"/>
      <c r="M74" s="98"/>
      <c r="N74" s="99"/>
      <c r="O74" s="2"/>
      <c r="P74" s="64"/>
      <c r="Q74" s="97"/>
      <c r="R74" s="98"/>
      <c r="S74" s="98"/>
      <c r="T74" s="99"/>
      <c r="U74" s="2"/>
      <c r="V74" s="64"/>
      <c r="W74" s="97"/>
      <c r="X74" s="98"/>
      <c r="Y74" s="98"/>
      <c r="Z74" s="99"/>
      <c r="AA74" s="2"/>
    </row>
    <row r="75" spans="2:27">
      <c r="B75" s="74"/>
      <c r="D75" s="64"/>
      <c r="E75" s="97"/>
      <c r="F75" s="98"/>
      <c r="G75" s="98"/>
      <c r="H75" s="99"/>
      <c r="I75" s="2"/>
      <c r="J75" s="64"/>
      <c r="K75" s="97"/>
      <c r="L75" s="98"/>
      <c r="M75" s="98"/>
      <c r="N75" s="99"/>
      <c r="O75" s="2"/>
      <c r="P75" s="64"/>
      <c r="Q75" s="97"/>
      <c r="R75" s="98"/>
      <c r="S75" s="98"/>
      <c r="T75" s="99"/>
      <c r="U75" s="2"/>
      <c r="V75" s="64"/>
      <c r="W75" s="97"/>
      <c r="X75" s="98"/>
      <c r="Y75" s="98"/>
      <c r="Z75" s="99"/>
      <c r="AA75" s="2"/>
    </row>
    <row r="76" spans="2:27">
      <c r="B76" s="74"/>
      <c r="D76" s="64"/>
      <c r="E76" s="97"/>
      <c r="F76" s="98"/>
      <c r="G76" s="98"/>
      <c r="H76" s="99"/>
      <c r="I76" s="2"/>
      <c r="J76" s="64"/>
      <c r="K76" s="97"/>
      <c r="L76" s="98"/>
      <c r="M76" s="98"/>
      <c r="N76" s="99"/>
      <c r="O76" s="2"/>
      <c r="P76" s="64"/>
      <c r="Q76" s="97"/>
      <c r="R76" s="98"/>
      <c r="S76" s="98"/>
      <c r="T76" s="99"/>
      <c r="U76" s="2"/>
      <c r="V76" s="64"/>
      <c r="W76" s="97"/>
      <c r="X76" s="98"/>
      <c r="Y76" s="98"/>
      <c r="Z76" s="99"/>
      <c r="AA76" s="2"/>
    </row>
    <row r="77" spans="2:27">
      <c r="B77" s="74"/>
      <c r="D77" s="64"/>
      <c r="E77" s="97"/>
      <c r="F77" s="98"/>
      <c r="G77" s="98"/>
      <c r="H77" s="99"/>
      <c r="I77" s="2"/>
      <c r="J77" s="64"/>
      <c r="K77" s="97"/>
      <c r="L77" s="98"/>
      <c r="M77" s="98"/>
      <c r="N77" s="99"/>
      <c r="O77" s="2"/>
      <c r="P77" s="64"/>
      <c r="Q77" s="97"/>
      <c r="R77" s="98"/>
      <c r="S77" s="98"/>
      <c r="T77" s="99"/>
      <c r="U77" s="2"/>
      <c r="V77" s="64"/>
      <c r="W77" s="97"/>
      <c r="X77" s="98"/>
      <c r="Y77" s="98"/>
      <c r="Z77" s="99"/>
      <c r="AA77" s="2"/>
    </row>
    <row r="78" spans="2:27">
      <c r="B78" s="74"/>
      <c r="D78" s="64"/>
      <c r="E78" s="97"/>
      <c r="F78" s="98"/>
      <c r="G78" s="98"/>
      <c r="H78" s="99"/>
      <c r="I78" s="2"/>
      <c r="J78" s="64"/>
      <c r="K78" s="97"/>
      <c r="L78" s="98"/>
      <c r="M78" s="98"/>
      <c r="N78" s="99"/>
      <c r="O78" s="2"/>
      <c r="P78" s="64"/>
      <c r="Q78" s="97"/>
      <c r="R78" s="98"/>
      <c r="S78" s="98"/>
      <c r="T78" s="99"/>
      <c r="U78" s="2"/>
      <c r="V78" s="64"/>
      <c r="W78" s="97"/>
      <c r="X78" s="98"/>
      <c r="Y78" s="98"/>
      <c r="Z78" s="99"/>
      <c r="AA78" s="2"/>
    </row>
    <row r="79" spans="2:27">
      <c r="B79" s="74"/>
      <c r="D79" s="65"/>
      <c r="E79" s="100"/>
      <c r="F79" s="101"/>
      <c r="G79" s="101"/>
      <c r="H79" s="102"/>
      <c r="I79" s="2"/>
      <c r="J79" s="65"/>
      <c r="K79" s="100"/>
      <c r="L79" s="101"/>
      <c r="M79" s="101"/>
      <c r="N79" s="102"/>
      <c r="O79" s="2"/>
      <c r="P79" s="65"/>
      <c r="Q79" s="100"/>
      <c r="R79" s="101"/>
      <c r="S79" s="101"/>
      <c r="T79" s="102"/>
      <c r="U79" s="2"/>
      <c r="V79" s="65"/>
      <c r="W79" s="100"/>
      <c r="X79" s="101"/>
      <c r="Y79" s="101"/>
      <c r="Z79" s="102"/>
      <c r="AA79" s="2"/>
    </row>
    <row r="80" spans="2:27">
      <c r="D80" s="1"/>
      <c r="J80" s="1"/>
      <c r="P80" s="1"/>
      <c r="V80" s="1"/>
    </row>
    <row r="81" spans="2:27" outlineLevel="1">
      <c r="D81" s="6">
        <v>9</v>
      </c>
      <c r="E81" s="7" t="s">
        <v>9</v>
      </c>
      <c r="F81" s="6"/>
      <c r="G81" s="6"/>
      <c r="H81" s="6"/>
      <c r="I81" s="6"/>
      <c r="J81" s="6">
        <v>9</v>
      </c>
      <c r="K81" s="7" t="s">
        <v>9</v>
      </c>
      <c r="L81" s="6"/>
      <c r="M81" s="6"/>
      <c r="N81" s="6"/>
      <c r="O81" s="6"/>
      <c r="P81" s="6">
        <v>9</v>
      </c>
      <c r="Q81" s="7" t="s">
        <v>9</v>
      </c>
      <c r="R81" s="6"/>
      <c r="S81" s="6"/>
      <c r="T81" s="6"/>
      <c r="U81" s="6"/>
      <c r="V81" s="6">
        <v>9</v>
      </c>
      <c r="W81" s="7" t="s">
        <v>9</v>
      </c>
      <c r="X81" s="6"/>
      <c r="Y81" s="6"/>
      <c r="Z81" s="6"/>
      <c r="AA81" s="6"/>
    </row>
    <row r="82" spans="2:27" outlineLevel="1">
      <c r="D82" s="9">
        <f>D81*SUM(IF(G47="S",F47,0),IF(G48="S",F48,0),IF(G49="S",F49,0),IF(G50="S",F50,0),IF(G51="S",F51,0),IF(G52="S",F52,0),IF(G53="S",F53,0),IF(G54="S",F54,0),IF(G55="S",F55,0),IF(G56="S",F56,0),IF(G57="S",F57,0),IF(G58="S",F58,0),IF(G59="S",F59,0))</f>
        <v>54</v>
      </c>
      <c r="E82" s="6" t="s">
        <v>10</v>
      </c>
      <c r="F82" s="6"/>
      <c r="G82" s="6"/>
      <c r="H82" s="6"/>
      <c r="I82" s="6"/>
      <c r="J82" s="9">
        <f>J81*SUM(IF(M47="S",L47,0),IF(M48="S",L48,0),IF(M49="S",L49,0),IF(M50="S",L50,0),IF(M51="S",L51,0),IF(M52="S",L52,0),IF(M53="S",L53,0),IF(M54="S",L54,0),IF(M55="S",L55,0),IF(M56="S",L56,0),IF(M57="S",L57,0),IF(M58="S",L58,0),IF(M59="S",L59,0))</f>
        <v>54</v>
      </c>
      <c r="K82" s="6" t="s">
        <v>10</v>
      </c>
      <c r="L82" s="6"/>
      <c r="M82" s="6"/>
      <c r="N82" s="6"/>
      <c r="O82" s="6"/>
      <c r="P82" s="9">
        <f>P81*SUM(IF(S47="S",R47,0),IF(S48="S",R48,0),IF(S49="S",R49,0),IF(S50="S",R50,0),IF(S51="S",R51,0),IF(S52="S",R52,0),IF(S53="S",R53,0),IF(S54="S",R54,0),IF(S55="S",R55,0),IF(S56="S",R56,0),IF(S57="S",R57,0),IF(S58="S",R58,0),IF(S59="S",R59,0))</f>
        <v>243</v>
      </c>
      <c r="Q82" s="6" t="s">
        <v>10</v>
      </c>
      <c r="R82" s="6"/>
      <c r="S82" s="6"/>
      <c r="T82" s="6"/>
      <c r="U82" s="6"/>
      <c r="V82" s="9">
        <f>V81*SUM(IF(Y47="S",X47,0),IF(Y48="S",X48,0),IF(Y49="S",X49,0),IF(Y50="S",X50,0),IF(Y51="S",X51,0),IF(Y52="S",X52,0),IF(Y53="S",X53,0),IF(Y54="S",X54,0),IF(Y55="S",X55,0),IF(Y56="S",X56,0),IF(Y57="S",X57,0),IF(Y58="S",X58,0),IF(Y59="S",X59,0))</f>
        <v>243</v>
      </c>
      <c r="W82" s="6" t="s">
        <v>10</v>
      </c>
      <c r="X82" s="6"/>
      <c r="Y82" s="6"/>
      <c r="Z82" s="6"/>
      <c r="AA82" s="6"/>
    </row>
    <row r="83" spans="2:27" outlineLevel="1">
      <c r="D83" s="9">
        <f>D81*SUM(IF(G47="B",F47,0),IF(G48="B",F48,0),IF(G49="B",F49,0),IF(G50="B",F50,0),IF(G51="B",F51,0),IF(G52="B",F52,0),IF(G53="B",F53,0),IF(G54="B",F54,0),IF(G55="B",F55,0),IF(G56="B",F56,0),IF(G57="B",F57,0),IF(G58="B",F58,0),IF(G59="B",F59,0))</f>
        <v>261</v>
      </c>
      <c r="E83" s="6" t="s">
        <v>11</v>
      </c>
      <c r="F83" s="6"/>
      <c r="G83" s="6"/>
      <c r="H83" s="6"/>
      <c r="I83" s="6"/>
      <c r="J83" s="9">
        <f>J81*SUM(IF(M47="B",L47,0),IF(M48="B",L48,0),IF(M49="B",L49,0),IF(M50="B",L50,0),IF(M51="B",L51,0),IF(M52="B",L52,0),IF(M53="B",L53,0),IF(M54="B",L54,0),IF(M55="B",L55,0),IF(M56="B",L56,0),IF(M57="B",L57,0),IF(M58="B",L58,0),IF(M59="B",L59,0))</f>
        <v>261</v>
      </c>
      <c r="K83" s="6" t="s">
        <v>11</v>
      </c>
      <c r="L83" s="6"/>
      <c r="M83" s="6"/>
      <c r="N83" s="6"/>
      <c r="O83" s="6"/>
      <c r="P83" s="9">
        <f>P81*SUM(IF(S47="B",R47,0),IF(S48="B",R48,0),IF(S49="B",R49,0),IF(S50="B",R50,0),IF(S51="B",R51,0),IF(S52="B",R52,0),IF(S53="B",R53,0),IF(S54="B",R54,0),IF(S55="B",R55,0),IF(S56="B",R56,0),IF(S57="B",R57,0),IF(S58="B",R58,0),IF(S59="B",R59,0))</f>
        <v>0</v>
      </c>
      <c r="Q83" s="6" t="s">
        <v>11</v>
      </c>
      <c r="R83" s="6"/>
      <c r="S83" s="6"/>
      <c r="T83" s="6"/>
      <c r="U83" s="6"/>
      <c r="V83" s="9">
        <f>V81*SUM(IF(Y47="B",X47,0),IF(Y48="B",X48,0),IF(Y49="B",X49,0),IF(Y50="B",X50,0),IF(Y51="B",X51,0),IF(Y52="B",X52,0),IF(Y53="B",X53,0),IF(Y54="B",X54,0),IF(Y55="B",X55,0),IF(Y56="B",X56,0),IF(Y57="B",X57,0),IF(Y58="B",X58,0),IF(Y59="B",X59,0))</f>
        <v>0</v>
      </c>
      <c r="W83" s="6" t="s">
        <v>11</v>
      </c>
      <c r="X83" s="6"/>
      <c r="Y83" s="6"/>
      <c r="Z83" s="6"/>
      <c r="AA83" s="6"/>
    </row>
    <row r="84" spans="2:27" outlineLevel="1">
      <c r="D84" s="9">
        <f>D81*SUM(IF(H47="P",F47,0),IF(H48="P",F48,0),IF(H49="P",F49,0),IF(H50="P",F50,0),IF(H51="P",F51,0),IF(H52="P",F52,0),IF(H53="P",F53,0),IF(H54="P",F54,0),IF(H55="P",F55,0),IF(H56="P",F56,0),IF(H57="P",F57,0),IF(H58="P",F58,0),IF(H59="P",F59,0))</f>
        <v>288</v>
      </c>
      <c r="E84" s="6" t="s">
        <v>12</v>
      </c>
      <c r="F84" s="6"/>
      <c r="G84" s="6"/>
      <c r="H84" s="6"/>
      <c r="I84" s="6"/>
      <c r="J84" s="9">
        <f>J81*SUM(IF(N47="P",L47,0),IF(N48="P",L48,0),IF(N49="P",L49,0),IF(N50="P",L50,0),IF(N51="P",L51,0),IF(N52="P",L52,0),IF(N53="P",L53,0),IF(N54="P",L54,0),IF(N55="P",L55,0),IF(N56="P",L56,0),IF(N57="P",L57,0),IF(N58="P",L58,0),IF(N59="P",L59,0))</f>
        <v>288</v>
      </c>
      <c r="K84" s="6" t="s">
        <v>12</v>
      </c>
      <c r="L84" s="6"/>
      <c r="M84" s="6"/>
      <c r="N84" s="6"/>
      <c r="O84" s="6"/>
      <c r="P84" s="9">
        <f>P81*SUM(IF(T47="P",R47,0),IF(T48="P",R48,0),IF(T49="P",R49,0),IF(T50="P",R50,0),IF(T51="P",R51,0),IF(T52="P",R52,0),IF(T53="P",R53,0),IF(T54="P",R54,0),IF(T55="P",R55,0),IF(T56="P",R56,0),IF(T57="P",R57,0),IF(T58="P",R58,0),IF(T59="P",R59,0))</f>
        <v>189</v>
      </c>
      <c r="Q84" s="6" t="s">
        <v>12</v>
      </c>
      <c r="R84" s="6"/>
      <c r="S84" s="6"/>
      <c r="T84" s="6"/>
      <c r="U84" s="6"/>
      <c r="V84" s="9">
        <f>V81*SUM(IF(Z47="P",X47,0),IF(Z48="P",X48,0),IF(Z49="P",X49,0),IF(Z50="P",X50,0),IF(Z51="P",X51,0),IF(Z52="P",X52,0),IF(Z53="P",X53,0),IF(Z54="P",X54,0),IF(Z55="P",X55,0),IF(Z56="P",X56,0),IF(Z57="P",X57,0),IF(Z58="P",X58,0),IF(Z59="P",X59,0))</f>
        <v>189</v>
      </c>
      <c r="W84" s="6" t="s">
        <v>12</v>
      </c>
      <c r="X84" s="6"/>
      <c r="Y84" s="6"/>
      <c r="Z84" s="6"/>
      <c r="AA84" s="6"/>
    </row>
    <row r="85" spans="2:27" outlineLevel="1">
      <c r="D85" s="9">
        <f>D81*SUM(IF(H47="K",F47,0),IF(H48="K",F48,0),IF(H49="K",F49,0),IF(H50="K",F50,0),IF(H51="K",F51,0),IF(H52="K",F52,0),IF(H53="K",F53,0),IF(H54="K",F54,0),IF(H55="K",F55,0),IF(H56="K",F56,0),IF(H57="K",F57,0),IF(H58="K",F58,0),IF(H59="K",F59,0))</f>
        <v>27</v>
      </c>
      <c r="E85" s="6" t="s">
        <v>13</v>
      </c>
      <c r="F85" s="6"/>
      <c r="G85" s="6"/>
      <c r="H85" s="6"/>
      <c r="I85" s="6"/>
      <c r="J85" s="9">
        <f>J81*SUM(IF(N47="K",L47,0),IF(N48="K",L48,0),IF(N49="K",L49,0),IF(N50="K",L50,0),IF(N51="K",L51,0),IF(N52="K",L52,0),IF(N53="K",L53,0),IF(N54="K",L54,0),IF(N55="K",L55,0),IF(N56="K",L56,0),IF(N57="K",L57,0),IF(N58="K",L58,0),IF(N59="K",L59,0))</f>
        <v>27</v>
      </c>
      <c r="K85" s="6" t="s">
        <v>13</v>
      </c>
      <c r="L85" s="6"/>
      <c r="M85" s="6"/>
      <c r="N85" s="6"/>
      <c r="O85" s="6"/>
      <c r="P85" s="9">
        <f>P81*SUM(IF(T47="K",R47,0),IF(T48="K",R48,0),IF(T49="K",R49,0),IF(T50="K",R50,0),IF(T51="K",R51,0),IF(T52="K",R52,0),IF(T53="K",R53,0),IF(T54="K",R54,0),IF(T55="K",R55,0),IF(T56="K",R56,0),IF(T57="K",R57,0),IF(T58="K",R58,0),IF(T59="K",R59,0))</f>
        <v>54</v>
      </c>
      <c r="Q85" s="6" t="s">
        <v>13</v>
      </c>
      <c r="R85" s="6"/>
      <c r="S85" s="6"/>
      <c r="T85" s="6"/>
      <c r="U85" s="6"/>
      <c r="V85" s="9">
        <f>V81*SUM(IF(Z47="K",X47,0),IF(Z48="K",X48,0),IF(Z49="K",X49,0),IF(Z50="K",X50,0),IF(Z51="K",X51,0),IF(Z52="K",X52,0),IF(Z53="K",X53,0),IF(Z54="K",X54,0),IF(Z55="K",X55,0),IF(Z56="K",X56,0),IF(Z57="K",X57,0),IF(Z58="K",X58,0),IF(Z59="K",X59,0))</f>
        <v>54</v>
      </c>
      <c r="W85" s="6" t="s">
        <v>13</v>
      </c>
      <c r="X85" s="6"/>
      <c r="Y85" s="6"/>
      <c r="Z85" s="6"/>
      <c r="AA85" s="6"/>
    </row>
    <row r="86" spans="2:27" outlineLevel="1"/>
    <row r="87" spans="2:27" ht="18.75">
      <c r="B87" s="113" t="s">
        <v>21</v>
      </c>
      <c r="D87" s="114" t="s">
        <v>26</v>
      </c>
      <c r="E87" s="115"/>
      <c r="F87" s="115"/>
      <c r="G87" s="115"/>
      <c r="H87" s="116"/>
      <c r="I87" s="8"/>
      <c r="J87" s="114" t="s">
        <v>27</v>
      </c>
      <c r="K87" s="115"/>
      <c r="L87" s="115"/>
      <c r="M87" s="115"/>
      <c r="N87" s="116"/>
      <c r="O87" s="8"/>
      <c r="P87" s="114" t="s">
        <v>28</v>
      </c>
      <c r="Q87" s="115"/>
      <c r="R87" s="115"/>
      <c r="S87" s="115"/>
      <c r="T87" s="116"/>
      <c r="U87" s="8"/>
      <c r="V87" s="114" t="s">
        <v>29</v>
      </c>
      <c r="W87" s="115"/>
      <c r="X87" s="115"/>
      <c r="Y87" s="115"/>
      <c r="Z87" s="116"/>
      <c r="AA87" s="8"/>
    </row>
    <row r="88" spans="2:27">
      <c r="B88" s="113"/>
      <c r="D88" s="117" t="s">
        <v>43</v>
      </c>
      <c r="E88" s="118"/>
      <c r="F88" s="118"/>
      <c r="G88" s="118"/>
      <c r="H88" s="119"/>
      <c r="I88" s="8"/>
      <c r="J88" s="117" t="s">
        <v>44</v>
      </c>
      <c r="K88" s="118"/>
      <c r="L88" s="118"/>
      <c r="M88" s="118"/>
      <c r="N88" s="119"/>
      <c r="O88" s="8"/>
      <c r="P88" s="117" t="s">
        <v>45</v>
      </c>
      <c r="Q88" s="118"/>
      <c r="R88" s="118"/>
      <c r="S88" s="118"/>
      <c r="T88" s="119"/>
      <c r="U88" s="8"/>
      <c r="V88" s="117" t="s">
        <v>46</v>
      </c>
      <c r="W88" s="118"/>
      <c r="X88" s="118"/>
      <c r="Y88" s="118"/>
      <c r="Z88" s="119"/>
      <c r="AA88" s="8"/>
    </row>
    <row r="89" spans="2:27" ht="15" customHeight="1">
      <c r="B89" s="113"/>
      <c r="D89" s="58"/>
      <c r="E89" s="59" t="s">
        <v>114</v>
      </c>
      <c r="F89" s="70">
        <v>3</v>
      </c>
      <c r="G89" s="49" t="s">
        <v>7</v>
      </c>
      <c r="H89" s="50" t="s">
        <v>8</v>
      </c>
      <c r="I89" s="2"/>
      <c r="J89" s="58"/>
      <c r="K89" s="59" t="s">
        <v>114</v>
      </c>
      <c r="L89" s="70">
        <v>3</v>
      </c>
      <c r="M89" s="49" t="s">
        <v>7</v>
      </c>
      <c r="N89" s="50" t="s">
        <v>8</v>
      </c>
      <c r="O89" s="2"/>
      <c r="P89" s="58"/>
      <c r="Q89" s="59" t="s">
        <v>3</v>
      </c>
      <c r="R89" s="70">
        <v>29</v>
      </c>
      <c r="S89" s="49" t="s">
        <v>1</v>
      </c>
      <c r="T89" s="50" t="s">
        <v>8</v>
      </c>
      <c r="U89" s="2"/>
      <c r="V89" s="58"/>
      <c r="W89" s="59" t="s">
        <v>3</v>
      </c>
      <c r="X89" s="70">
        <v>29</v>
      </c>
      <c r="Y89" s="49" t="s">
        <v>1</v>
      </c>
      <c r="Z89" s="50" t="s">
        <v>8</v>
      </c>
      <c r="AA89" s="2"/>
    </row>
    <row r="90" spans="2:27">
      <c r="B90" s="113"/>
      <c r="D90" s="60"/>
      <c r="E90" s="61" t="s">
        <v>115</v>
      </c>
      <c r="F90" s="71">
        <v>3</v>
      </c>
      <c r="G90" s="51" t="s">
        <v>7</v>
      </c>
      <c r="H90" s="52" t="s">
        <v>8</v>
      </c>
      <c r="I90" s="2"/>
      <c r="J90" s="60"/>
      <c r="K90" s="61" t="s">
        <v>115</v>
      </c>
      <c r="L90" s="71">
        <v>3</v>
      </c>
      <c r="M90" s="51" t="s">
        <v>7</v>
      </c>
      <c r="N90" s="52" t="s">
        <v>8</v>
      </c>
      <c r="O90" s="2"/>
      <c r="P90" s="60"/>
      <c r="Q90" s="61"/>
      <c r="R90" s="71"/>
      <c r="S90" s="51"/>
      <c r="T90" s="52"/>
      <c r="U90" s="2"/>
      <c r="V90" s="60"/>
      <c r="W90" s="61"/>
      <c r="X90" s="71"/>
      <c r="Y90" s="51"/>
      <c r="Z90" s="52"/>
      <c r="AA90" s="2"/>
    </row>
    <row r="91" spans="2:27">
      <c r="B91" s="113"/>
      <c r="D91" s="60"/>
      <c r="E91" s="61" t="s">
        <v>116</v>
      </c>
      <c r="F91" s="71">
        <v>3</v>
      </c>
      <c r="G91" s="51" t="s">
        <v>7</v>
      </c>
      <c r="H91" s="52" t="s">
        <v>8</v>
      </c>
      <c r="I91" s="2"/>
      <c r="J91" s="60"/>
      <c r="K91" s="61" t="s">
        <v>116</v>
      </c>
      <c r="L91" s="71">
        <v>3</v>
      </c>
      <c r="M91" s="51" t="s">
        <v>7</v>
      </c>
      <c r="N91" s="52" t="s">
        <v>8</v>
      </c>
      <c r="O91" s="2"/>
      <c r="P91" s="60"/>
      <c r="Q91" s="61"/>
      <c r="R91" s="71"/>
      <c r="S91" s="51"/>
      <c r="T91" s="52"/>
      <c r="U91" s="2"/>
      <c r="V91" s="60"/>
      <c r="W91" s="61"/>
      <c r="X91" s="71"/>
      <c r="Y91" s="51"/>
      <c r="Z91" s="52"/>
      <c r="AA91" s="2"/>
    </row>
    <row r="92" spans="2:27">
      <c r="B92" s="113"/>
      <c r="D92" s="60"/>
      <c r="E92" s="61" t="s">
        <v>117</v>
      </c>
      <c r="F92" s="71">
        <v>3</v>
      </c>
      <c r="G92" s="51" t="s">
        <v>7</v>
      </c>
      <c r="H92" s="52" t="s">
        <v>8</v>
      </c>
      <c r="I92" s="2"/>
      <c r="J92" s="60"/>
      <c r="K92" s="61" t="s">
        <v>117</v>
      </c>
      <c r="L92" s="71">
        <v>3</v>
      </c>
      <c r="M92" s="51" t="s">
        <v>7</v>
      </c>
      <c r="N92" s="52" t="s">
        <v>8</v>
      </c>
      <c r="O92" s="2"/>
      <c r="P92" s="60"/>
      <c r="Q92" s="61"/>
      <c r="R92" s="71"/>
      <c r="S92" s="51"/>
      <c r="T92" s="52"/>
      <c r="U92" s="2"/>
      <c r="V92" s="60"/>
      <c r="W92" s="61"/>
      <c r="X92" s="71"/>
      <c r="Y92" s="51"/>
      <c r="Z92" s="52"/>
      <c r="AA92" s="2"/>
    </row>
    <row r="93" spans="2:27">
      <c r="B93" s="113"/>
      <c r="D93" s="60"/>
      <c r="E93" s="61" t="s">
        <v>118</v>
      </c>
      <c r="F93" s="71">
        <v>3</v>
      </c>
      <c r="G93" s="51" t="s">
        <v>7</v>
      </c>
      <c r="H93" s="52" t="s">
        <v>8</v>
      </c>
      <c r="I93" s="2"/>
      <c r="J93" s="60"/>
      <c r="K93" s="61" t="s">
        <v>118</v>
      </c>
      <c r="L93" s="71">
        <v>3</v>
      </c>
      <c r="M93" s="51" t="s">
        <v>7</v>
      </c>
      <c r="N93" s="52" t="s">
        <v>8</v>
      </c>
      <c r="O93" s="2"/>
      <c r="P93" s="60"/>
      <c r="Q93" s="61"/>
      <c r="R93" s="71"/>
      <c r="S93" s="51"/>
      <c r="T93" s="52"/>
      <c r="U93" s="2"/>
      <c r="V93" s="60"/>
      <c r="W93" s="61"/>
      <c r="X93" s="71"/>
      <c r="Y93" s="51"/>
      <c r="Z93" s="52"/>
      <c r="AA93" s="2"/>
    </row>
    <row r="94" spans="2:27">
      <c r="B94" s="113"/>
      <c r="D94" s="60"/>
      <c r="E94" s="61" t="s">
        <v>119</v>
      </c>
      <c r="F94" s="71">
        <v>3</v>
      </c>
      <c r="G94" s="51" t="s">
        <v>7</v>
      </c>
      <c r="H94" s="52" t="s">
        <v>8</v>
      </c>
      <c r="I94" s="2"/>
      <c r="J94" s="60"/>
      <c r="K94" s="61" t="s">
        <v>119</v>
      </c>
      <c r="L94" s="71">
        <v>3</v>
      </c>
      <c r="M94" s="51" t="s">
        <v>7</v>
      </c>
      <c r="N94" s="52" t="s">
        <v>8</v>
      </c>
      <c r="O94" s="2"/>
      <c r="P94" s="60"/>
      <c r="Q94" s="61"/>
      <c r="R94" s="71"/>
      <c r="S94" s="51"/>
      <c r="T94" s="52"/>
      <c r="U94" s="2"/>
      <c r="V94" s="60"/>
      <c r="W94" s="61"/>
      <c r="X94" s="71"/>
      <c r="Y94" s="51"/>
      <c r="Z94" s="52"/>
      <c r="AA94" s="2"/>
    </row>
    <row r="95" spans="2:27" ht="15" customHeight="1">
      <c r="B95" s="113"/>
      <c r="D95" s="60"/>
      <c r="E95" s="61" t="s">
        <v>120</v>
      </c>
      <c r="F95" s="71">
        <v>3</v>
      </c>
      <c r="G95" s="51" t="s">
        <v>7</v>
      </c>
      <c r="H95" s="52" t="s">
        <v>8</v>
      </c>
      <c r="I95" s="2"/>
      <c r="J95" s="60"/>
      <c r="K95" s="61" t="s">
        <v>120</v>
      </c>
      <c r="L95" s="71">
        <v>3</v>
      </c>
      <c r="M95" s="51" t="s">
        <v>7</v>
      </c>
      <c r="N95" s="52" t="s">
        <v>8</v>
      </c>
      <c r="O95" s="2"/>
      <c r="P95" s="60"/>
      <c r="Q95" s="61" t="s">
        <v>124</v>
      </c>
      <c r="R95" s="71">
        <v>3</v>
      </c>
      <c r="S95" s="51" t="s">
        <v>7</v>
      </c>
      <c r="T95" s="52" t="s">
        <v>8</v>
      </c>
      <c r="U95" s="2"/>
      <c r="V95" s="60"/>
      <c r="W95" s="61" t="s">
        <v>124</v>
      </c>
      <c r="X95" s="71">
        <v>3</v>
      </c>
      <c r="Y95" s="51" t="s">
        <v>7</v>
      </c>
      <c r="Z95" s="52" t="s">
        <v>8</v>
      </c>
      <c r="AA95" s="2"/>
    </row>
    <row r="96" spans="2:27">
      <c r="B96" s="113"/>
      <c r="D96" s="60"/>
      <c r="E96" s="61" t="s">
        <v>123</v>
      </c>
      <c r="F96" s="71">
        <v>6</v>
      </c>
      <c r="G96" s="51" t="s">
        <v>7</v>
      </c>
      <c r="H96" s="52" t="s">
        <v>0</v>
      </c>
      <c r="I96" s="2"/>
      <c r="J96" s="60"/>
      <c r="K96" s="61" t="s">
        <v>123</v>
      </c>
      <c r="L96" s="71">
        <v>6</v>
      </c>
      <c r="M96" s="51" t="s">
        <v>7</v>
      </c>
      <c r="N96" s="52" t="s">
        <v>0</v>
      </c>
      <c r="O96" s="2"/>
      <c r="P96" s="60"/>
      <c r="Q96" s="61" t="s">
        <v>123</v>
      </c>
      <c r="R96" s="71">
        <v>3</v>
      </c>
      <c r="S96" s="51" t="s">
        <v>7</v>
      </c>
      <c r="T96" s="52" t="s">
        <v>0</v>
      </c>
      <c r="U96" s="2"/>
      <c r="V96" s="60"/>
      <c r="W96" s="61" t="s">
        <v>123</v>
      </c>
      <c r="X96" s="71">
        <v>3</v>
      </c>
      <c r="Y96" s="51" t="s">
        <v>7</v>
      </c>
      <c r="Z96" s="52" t="s">
        <v>0</v>
      </c>
      <c r="AA96" s="2"/>
    </row>
    <row r="97" spans="2:27">
      <c r="B97" s="113"/>
      <c r="D97" s="66"/>
      <c r="E97" s="61"/>
      <c r="F97" s="72"/>
      <c r="G97" s="68"/>
      <c r="H97" s="69"/>
      <c r="I97" s="2"/>
      <c r="J97" s="66"/>
      <c r="K97" s="61"/>
      <c r="L97" s="72"/>
      <c r="M97" s="68"/>
      <c r="N97" s="69"/>
      <c r="O97" s="2"/>
      <c r="P97" s="66"/>
      <c r="Q97" s="67"/>
      <c r="R97" s="72"/>
      <c r="S97" s="68"/>
      <c r="T97" s="69"/>
      <c r="U97" s="2"/>
      <c r="V97" s="66"/>
      <c r="W97" s="67"/>
      <c r="X97" s="72"/>
      <c r="Y97" s="68"/>
      <c r="Z97" s="69"/>
      <c r="AA97" s="2"/>
    </row>
    <row r="98" spans="2:27">
      <c r="B98" s="113"/>
      <c r="D98" s="66"/>
      <c r="E98" s="67"/>
      <c r="F98" s="72"/>
      <c r="G98" s="68"/>
      <c r="H98" s="69"/>
      <c r="I98" s="2"/>
      <c r="J98" s="66"/>
      <c r="K98" s="67"/>
      <c r="L98" s="72"/>
      <c r="M98" s="68"/>
      <c r="N98" s="69"/>
      <c r="O98" s="2"/>
      <c r="P98" s="66"/>
      <c r="Q98" s="67"/>
      <c r="R98" s="72"/>
      <c r="S98" s="68"/>
      <c r="T98" s="69"/>
      <c r="U98" s="2"/>
      <c r="V98" s="66"/>
      <c r="W98" s="67"/>
      <c r="X98" s="72"/>
      <c r="Y98" s="68"/>
      <c r="Z98" s="69"/>
      <c r="AA98" s="2"/>
    </row>
    <row r="99" spans="2:27">
      <c r="B99" s="113"/>
      <c r="D99" s="66"/>
      <c r="E99" s="67"/>
      <c r="F99" s="72"/>
      <c r="G99" s="68"/>
      <c r="H99" s="69"/>
      <c r="I99" s="2"/>
      <c r="J99" s="66"/>
      <c r="K99" s="67"/>
      <c r="L99" s="72"/>
      <c r="M99" s="68"/>
      <c r="N99" s="69"/>
      <c r="O99" s="2"/>
      <c r="P99" s="66"/>
      <c r="Q99" s="67"/>
      <c r="R99" s="72"/>
      <c r="S99" s="68"/>
      <c r="T99" s="69"/>
      <c r="U99" s="2"/>
      <c r="V99" s="66"/>
      <c r="W99" s="67"/>
      <c r="X99" s="72"/>
      <c r="Y99" s="68"/>
      <c r="Z99" s="69"/>
      <c r="AA99" s="2"/>
    </row>
    <row r="100" spans="2:27">
      <c r="B100" s="113"/>
      <c r="D100" s="66"/>
      <c r="E100" s="67"/>
      <c r="F100" s="72"/>
      <c r="G100" s="68"/>
      <c r="H100" s="69"/>
      <c r="I100" s="2"/>
      <c r="J100" s="66"/>
      <c r="K100" s="67"/>
      <c r="L100" s="72"/>
      <c r="M100" s="68"/>
      <c r="N100" s="69"/>
      <c r="O100" s="2"/>
      <c r="P100" s="66"/>
      <c r="Q100" s="67"/>
      <c r="R100" s="72"/>
      <c r="S100" s="68"/>
      <c r="T100" s="69"/>
      <c r="U100" s="2"/>
      <c r="V100" s="66"/>
      <c r="W100" s="67"/>
      <c r="X100" s="72"/>
      <c r="Y100" s="68"/>
      <c r="Z100" s="69"/>
      <c r="AA100" s="2"/>
    </row>
    <row r="101" spans="2:27">
      <c r="B101" s="113"/>
      <c r="D101" s="62"/>
      <c r="E101" s="63"/>
      <c r="F101" s="73"/>
      <c r="G101" s="53"/>
      <c r="H101" s="54"/>
      <c r="I101" s="2"/>
      <c r="J101" s="62"/>
      <c r="K101" s="63"/>
      <c r="L101" s="73"/>
      <c r="M101" s="53"/>
      <c r="N101" s="54"/>
      <c r="O101" s="2"/>
      <c r="P101" s="62"/>
      <c r="Q101" s="63"/>
      <c r="R101" s="73"/>
      <c r="S101" s="53"/>
      <c r="T101" s="54"/>
      <c r="U101" s="2"/>
      <c r="V101" s="62"/>
      <c r="W101" s="63"/>
      <c r="X101" s="73"/>
      <c r="Y101" s="53"/>
      <c r="Z101" s="54"/>
      <c r="AA101" s="2"/>
    </row>
    <row r="102" spans="2:27">
      <c r="B102" s="113"/>
      <c r="D102" s="107" t="str">
        <f>IF(D124&gt;D125,"BOT (School)","BPV (Stage)")</f>
        <v>BOT (School)</v>
      </c>
      <c r="E102" s="108"/>
      <c r="F102" s="108"/>
      <c r="G102" s="108"/>
      <c r="H102" s="109"/>
      <c r="I102" s="2"/>
      <c r="J102" s="107" t="str">
        <f>IF(J124&gt;J125,"BOT (School)","BPV (Stage)")</f>
        <v>BOT (School)</v>
      </c>
      <c r="K102" s="108"/>
      <c r="L102" s="108"/>
      <c r="M102" s="108"/>
      <c r="N102" s="109"/>
      <c r="O102" s="2"/>
      <c r="P102" s="107" t="str">
        <f>IF(P124&gt;P125,"BOT (School)","BPV (Stage)")</f>
        <v>BPV (Stage)</v>
      </c>
      <c r="Q102" s="108"/>
      <c r="R102" s="108"/>
      <c r="S102" s="108"/>
      <c r="T102" s="109"/>
      <c r="U102" s="2"/>
      <c r="V102" s="107" t="str">
        <f>IF(V124&gt;V125,"BOT (School)","BPV (Stage)")</f>
        <v>BPV (Stage)</v>
      </c>
      <c r="W102" s="108"/>
      <c r="X102" s="108"/>
      <c r="Y102" s="108"/>
      <c r="Z102" s="109"/>
      <c r="AA102" s="2"/>
    </row>
    <row r="103" spans="2:27">
      <c r="B103" s="74"/>
      <c r="D103" s="57"/>
      <c r="E103" s="110" t="s">
        <v>125</v>
      </c>
      <c r="F103" s="111"/>
      <c r="G103" s="111"/>
      <c r="H103" s="112"/>
      <c r="I103" s="2"/>
      <c r="J103" s="57"/>
      <c r="K103" s="110" t="s">
        <v>125</v>
      </c>
      <c r="L103" s="111"/>
      <c r="M103" s="111"/>
      <c r="N103" s="112"/>
      <c r="O103" s="2"/>
      <c r="P103" s="57"/>
      <c r="Q103" s="110" t="s">
        <v>125</v>
      </c>
      <c r="R103" s="111"/>
      <c r="S103" s="111"/>
      <c r="T103" s="112"/>
      <c r="U103" s="2"/>
      <c r="V103" s="57"/>
      <c r="W103" s="110" t="s">
        <v>125</v>
      </c>
      <c r="X103" s="111"/>
      <c r="Y103" s="111"/>
      <c r="Z103" s="112"/>
      <c r="AA103" s="2"/>
    </row>
    <row r="104" spans="2:27">
      <c r="B104" s="74"/>
      <c r="D104" s="64"/>
      <c r="E104" s="104"/>
      <c r="F104" s="105"/>
      <c r="G104" s="105"/>
      <c r="H104" s="106"/>
      <c r="I104" s="2"/>
      <c r="J104" s="64"/>
      <c r="K104" s="104"/>
      <c r="L104" s="105"/>
      <c r="M104" s="105"/>
      <c r="N104" s="106"/>
      <c r="O104" s="2"/>
      <c r="P104" s="64"/>
      <c r="Q104" s="104"/>
      <c r="R104" s="105"/>
      <c r="S104" s="105"/>
      <c r="T104" s="106"/>
      <c r="U104" s="2"/>
      <c r="V104" s="64"/>
      <c r="W104" s="104"/>
      <c r="X104" s="105"/>
      <c r="Y104" s="105"/>
      <c r="Z104" s="106"/>
      <c r="AA104" s="2"/>
    </row>
    <row r="105" spans="2:27">
      <c r="B105" s="74"/>
      <c r="D105" s="64"/>
      <c r="E105" s="104"/>
      <c r="F105" s="105"/>
      <c r="G105" s="105"/>
      <c r="H105" s="106"/>
      <c r="I105" s="2"/>
      <c r="J105" s="64"/>
      <c r="K105" s="104"/>
      <c r="L105" s="105"/>
      <c r="M105" s="105"/>
      <c r="N105" s="106"/>
      <c r="O105" s="2"/>
      <c r="P105" s="64"/>
      <c r="Q105" s="104"/>
      <c r="R105" s="105"/>
      <c r="S105" s="105"/>
      <c r="T105" s="106"/>
      <c r="U105" s="2"/>
      <c r="V105" s="64"/>
      <c r="W105" s="104"/>
      <c r="X105" s="105"/>
      <c r="Y105" s="105"/>
      <c r="Z105" s="106"/>
      <c r="AA105" s="2"/>
    </row>
    <row r="106" spans="2:27">
      <c r="B106" s="74"/>
      <c r="D106" s="64"/>
      <c r="E106" s="104"/>
      <c r="F106" s="105"/>
      <c r="G106" s="105"/>
      <c r="H106" s="106"/>
      <c r="I106" s="2"/>
      <c r="J106" s="64"/>
      <c r="K106" s="104"/>
      <c r="L106" s="105"/>
      <c r="M106" s="105"/>
      <c r="N106" s="106"/>
      <c r="O106" s="2"/>
      <c r="P106" s="64"/>
      <c r="Q106" s="104"/>
      <c r="R106" s="105"/>
      <c r="S106" s="105"/>
      <c r="T106" s="106"/>
      <c r="U106" s="2"/>
      <c r="V106" s="64"/>
      <c r="W106" s="104"/>
      <c r="X106" s="105"/>
      <c r="Y106" s="105"/>
      <c r="Z106" s="106"/>
      <c r="AA106" s="2"/>
    </row>
    <row r="107" spans="2:27">
      <c r="B107" s="74"/>
      <c r="D107" s="64"/>
      <c r="E107" s="104"/>
      <c r="F107" s="105"/>
      <c r="G107" s="105"/>
      <c r="H107" s="106"/>
      <c r="I107" s="2"/>
      <c r="J107" s="64"/>
      <c r="K107" s="104"/>
      <c r="L107" s="105"/>
      <c r="M107" s="105"/>
      <c r="N107" s="106"/>
      <c r="O107" s="2"/>
      <c r="P107" s="64"/>
      <c r="Q107" s="104"/>
      <c r="R107" s="105"/>
      <c r="S107" s="105"/>
      <c r="T107" s="106"/>
      <c r="U107" s="2"/>
      <c r="V107" s="64"/>
      <c r="W107" s="104"/>
      <c r="X107" s="105"/>
      <c r="Y107" s="105"/>
      <c r="Z107" s="106"/>
      <c r="AA107" s="2"/>
    </row>
    <row r="108" spans="2:27">
      <c r="B108" s="74"/>
      <c r="D108" s="64"/>
      <c r="E108" s="104"/>
      <c r="F108" s="105"/>
      <c r="G108" s="105"/>
      <c r="H108" s="106"/>
      <c r="I108" s="2"/>
      <c r="J108" s="64"/>
      <c r="K108" s="104"/>
      <c r="L108" s="105"/>
      <c r="M108" s="105"/>
      <c r="N108" s="106"/>
      <c r="O108" s="2"/>
      <c r="P108" s="64"/>
      <c r="Q108" s="104"/>
      <c r="R108" s="105"/>
      <c r="S108" s="105"/>
      <c r="T108" s="106"/>
      <c r="U108" s="2"/>
      <c r="V108" s="64"/>
      <c r="W108" s="104"/>
      <c r="X108" s="105"/>
      <c r="Y108" s="105"/>
      <c r="Z108" s="106"/>
      <c r="AA108" s="2"/>
    </row>
    <row r="109" spans="2:27">
      <c r="B109" s="74"/>
      <c r="D109" s="55"/>
      <c r="E109" s="103" t="s">
        <v>53</v>
      </c>
      <c r="F109" s="98"/>
      <c r="G109" s="98"/>
      <c r="H109" s="99"/>
      <c r="I109" s="2"/>
      <c r="J109" s="55"/>
      <c r="K109" s="103" t="s">
        <v>53</v>
      </c>
      <c r="L109" s="98"/>
      <c r="M109" s="98"/>
      <c r="N109" s="99"/>
      <c r="O109" s="2"/>
      <c r="P109" s="55"/>
      <c r="Q109" s="103" t="s">
        <v>53</v>
      </c>
      <c r="R109" s="98"/>
      <c r="S109" s="98"/>
      <c r="T109" s="99"/>
      <c r="U109" s="2"/>
      <c r="V109" s="55"/>
      <c r="W109" s="103" t="s">
        <v>53</v>
      </c>
      <c r="X109" s="98"/>
      <c r="Y109" s="98"/>
      <c r="Z109" s="99"/>
      <c r="AA109" s="2"/>
    </row>
    <row r="110" spans="2:27">
      <c r="B110" s="74"/>
      <c r="D110" s="64"/>
      <c r="E110" s="97" t="str">
        <f>IF(D110="","",(VLOOKUP(D110,Competenties!$B$3:$C$27,2)))</f>
        <v/>
      </c>
      <c r="F110" s="98"/>
      <c r="G110" s="98"/>
      <c r="H110" s="99"/>
      <c r="I110" s="2"/>
      <c r="J110" s="64"/>
      <c r="K110" s="97" t="str">
        <f>IF(J110="","",(VLOOKUP(J110,Competenties!$B$3:$C$27,2)))</f>
        <v/>
      </c>
      <c r="L110" s="98"/>
      <c r="M110" s="98"/>
      <c r="N110" s="99"/>
      <c r="O110" s="2"/>
      <c r="P110" s="64"/>
      <c r="Q110" s="97" t="str">
        <f>IF(P110="","",(VLOOKUP(P110,Competenties!$B$3:$C$27,2)))</f>
        <v/>
      </c>
      <c r="R110" s="98"/>
      <c r="S110" s="98"/>
      <c r="T110" s="99"/>
      <c r="U110" s="2"/>
      <c r="V110" s="64"/>
      <c r="W110" s="97" t="str">
        <f>IF(V110="","",(VLOOKUP(V110,Competenties!$B$3:$C$27,2)))</f>
        <v/>
      </c>
      <c r="X110" s="98"/>
      <c r="Y110" s="98"/>
      <c r="Z110" s="99"/>
      <c r="AA110" s="2"/>
    </row>
    <row r="111" spans="2:27">
      <c r="B111" s="74"/>
      <c r="D111" s="64"/>
      <c r="E111" s="97" t="str">
        <f>IF(D111="","",(VLOOKUP(D111,Competenties!$B$3:$C$27,2)))</f>
        <v/>
      </c>
      <c r="F111" s="98"/>
      <c r="G111" s="98"/>
      <c r="H111" s="99"/>
      <c r="I111" s="2"/>
      <c r="J111" s="64"/>
      <c r="K111" s="97" t="str">
        <f>IF(J111="","",(VLOOKUP(J111,Competenties!$B$3:$C$27,2)))</f>
        <v/>
      </c>
      <c r="L111" s="98"/>
      <c r="M111" s="98"/>
      <c r="N111" s="99"/>
      <c r="O111" s="2"/>
      <c r="P111" s="64"/>
      <c r="Q111" s="97" t="str">
        <f>IF(P111="","",(VLOOKUP(P111,Competenties!$B$3:$C$27,2)))</f>
        <v/>
      </c>
      <c r="R111" s="98"/>
      <c r="S111" s="98"/>
      <c r="T111" s="99"/>
      <c r="U111" s="2"/>
      <c r="V111" s="64"/>
      <c r="W111" s="97" t="str">
        <f>IF(V111="","",(VLOOKUP(V111,Competenties!$B$3:$C$27,2)))</f>
        <v/>
      </c>
      <c r="X111" s="98"/>
      <c r="Y111" s="98"/>
      <c r="Z111" s="99"/>
      <c r="AA111" s="2"/>
    </row>
    <row r="112" spans="2:27">
      <c r="B112" s="74"/>
      <c r="D112" s="64"/>
      <c r="E112" s="97" t="str">
        <f>IF(D112="","",(VLOOKUP(D112,Competenties!$B$3:$C$27,2)))</f>
        <v/>
      </c>
      <c r="F112" s="98"/>
      <c r="G112" s="98"/>
      <c r="H112" s="99"/>
      <c r="I112" s="2"/>
      <c r="J112" s="64"/>
      <c r="K112" s="97" t="str">
        <f>IF(J112="","",(VLOOKUP(J112,Competenties!$B$3:$C$27,2)))</f>
        <v/>
      </c>
      <c r="L112" s="98"/>
      <c r="M112" s="98"/>
      <c r="N112" s="99"/>
      <c r="O112" s="2"/>
      <c r="P112" s="64"/>
      <c r="Q112" s="97" t="str">
        <f>IF(P112="","",(VLOOKUP(P112,Competenties!$B$3:$C$27,2)))</f>
        <v/>
      </c>
      <c r="R112" s="98"/>
      <c r="S112" s="98"/>
      <c r="T112" s="99"/>
      <c r="U112" s="2"/>
      <c r="V112" s="64"/>
      <c r="W112" s="97" t="str">
        <f>IF(V112="","",(VLOOKUP(V112,Competenties!$B$3:$C$27,2)))</f>
        <v/>
      </c>
      <c r="X112" s="98"/>
      <c r="Y112" s="98"/>
      <c r="Z112" s="99"/>
      <c r="AA112" s="2"/>
    </row>
    <row r="113" spans="2:27">
      <c r="B113" s="74"/>
      <c r="D113" s="64"/>
      <c r="E113" s="97" t="str">
        <f>IF(D113="","",(VLOOKUP(D113,Competenties!$B$3:$C$27,2)))</f>
        <v/>
      </c>
      <c r="F113" s="98"/>
      <c r="G113" s="98"/>
      <c r="H113" s="99"/>
      <c r="I113" s="2"/>
      <c r="J113" s="64"/>
      <c r="K113" s="97" t="str">
        <f>IF(J113="","",(VLOOKUP(J113,Competenties!$B$3:$C$27,2)))</f>
        <v/>
      </c>
      <c r="L113" s="98"/>
      <c r="M113" s="98"/>
      <c r="N113" s="99"/>
      <c r="O113" s="2"/>
      <c r="P113" s="64"/>
      <c r="Q113" s="97" t="str">
        <f>IF(P113="","",(VLOOKUP(P113,Competenties!$B$3:$C$27,2)))</f>
        <v/>
      </c>
      <c r="R113" s="98"/>
      <c r="S113" s="98"/>
      <c r="T113" s="99"/>
      <c r="U113" s="2"/>
      <c r="V113" s="64"/>
      <c r="W113" s="97" t="str">
        <f>IF(V113="","",(VLOOKUP(V113,Competenties!$B$3:$C$27,2)))</f>
        <v/>
      </c>
      <c r="X113" s="98"/>
      <c r="Y113" s="98"/>
      <c r="Z113" s="99"/>
      <c r="AA113" s="2"/>
    </row>
    <row r="114" spans="2:27">
      <c r="B114" s="74"/>
      <c r="D114" s="65"/>
      <c r="E114" s="100" t="str">
        <f>IF(D114="","",(VLOOKUP(D114,Competenties!$B$3:$C$27,2)))</f>
        <v/>
      </c>
      <c r="F114" s="101"/>
      <c r="G114" s="101"/>
      <c r="H114" s="102"/>
      <c r="I114" s="2"/>
      <c r="J114" s="65"/>
      <c r="K114" s="100" t="str">
        <f>IF(J114="","",(VLOOKUP(J114,Competenties!$B$3:$C$27,2)))</f>
        <v/>
      </c>
      <c r="L114" s="101"/>
      <c r="M114" s="101"/>
      <c r="N114" s="102"/>
      <c r="O114" s="2"/>
      <c r="P114" s="65"/>
      <c r="Q114" s="100" t="str">
        <f>IF(P114="","",(VLOOKUP(P114,Competenties!$B$3:$C$27,2)))</f>
        <v/>
      </c>
      <c r="R114" s="101"/>
      <c r="S114" s="101"/>
      <c r="T114" s="102"/>
      <c r="U114" s="2"/>
      <c r="V114" s="65"/>
      <c r="W114" s="100" t="str">
        <f>IF(V114="","",(VLOOKUP(V114,Competenties!$B$3:$C$27,2)))</f>
        <v/>
      </c>
      <c r="X114" s="101"/>
      <c r="Y114" s="101"/>
      <c r="Z114" s="102"/>
      <c r="AA114" s="2"/>
    </row>
    <row r="115" spans="2:27">
      <c r="B115" s="74"/>
      <c r="D115" s="55"/>
      <c r="E115" s="103" t="s">
        <v>110</v>
      </c>
      <c r="F115" s="98"/>
      <c r="G115" s="98"/>
      <c r="H115" s="99"/>
      <c r="I115" s="2"/>
      <c r="J115" s="55"/>
      <c r="K115" s="103" t="s">
        <v>110</v>
      </c>
      <c r="L115" s="98"/>
      <c r="M115" s="98"/>
      <c r="N115" s="99"/>
      <c r="O115" s="2"/>
      <c r="P115" s="55"/>
      <c r="Q115" s="103" t="s">
        <v>110</v>
      </c>
      <c r="R115" s="98"/>
      <c r="S115" s="98"/>
      <c r="T115" s="99"/>
      <c r="U115" s="2"/>
      <c r="V115" s="55"/>
      <c r="W115" s="103" t="s">
        <v>110</v>
      </c>
      <c r="X115" s="98"/>
      <c r="Y115" s="98"/>
      <c r="Z115" s="99"/>
      <c r="AA115" s="2"/>
    </row>
    <row r="116" spans="2:27">
      <c r="B116" s="74"/>
      <c r="D116" s="64"/>
      <c r="E116" s="97"/>
      <c r="F116" s="98"/>
      <c r="G116" s="98"/>
      <c r="H116" s="99"/>
      <c r="I116" s="2"/>
      <c r="J116" s="64"/>
      <c r="K116" s="97"/>
      <c r="L116" s="98"/>
      <c r="M116" s="98"/>
      <c r="N116" s="99"/>
      <c r="O116" s="2"/>
      <c r="P116" s="64"/>
      <c r="Q116" s="97"/>
      <c r="R116" s="98"/>
      <c r="S116" s="98"/>
      <c r="T116" s="99"/>
      <c r="U116" s="2"/>
      <c r="V116" s="64"/>
      <c r="W116" s="97"/>
      <c r="X116" s="98"/>
      <c r="Y116" s="98"/>
      <c r="Z116" s="99"/>
      <c r="AA116" s="2"/>
    </row>
    <row r="117" spans="2:27">
      <c r="B117" s="74"/>
      <c r="D117" s="64"/>
      <c r="E117" s="97"/>
      <c r="F117" s="98"/>
      <c r="G117" s="98"/>
      <c r="H117" s="99"/>
      <c r="I117" s="2"/>
      <c r="J117" s="64"/>
      <c r="K117" s="97"/>
      <c r="L117" s="98"/>
      <c r="M117" s="98"/>
      <c r="N117" s="99"/>
      <c r="O117" s="2"/>
      <c r="P117" s="64"/>
      <c r="Q117" s="97"/>
      <c r="R117" s="98"/>
      <c r="S117" s="98"/>
      <c r="T117" s="99"/>
      <c r="U117" s="2"/>
      <c r="V117" s="64"/>
      <c r="W117" s="97"/>
      <c r="X117" s="98"/>
      <c r="Y117" s="98"/>
      <c r="Z117" s="99"/>
      <c r="AA117" s="2"/>
    </row>
    <row r="118" spans="2:27">
      <c r="B118" s="74"/>
      <c r="D118" s="64"/>
      <c r="E118" s="97"/>
      <c r="F118" s="98"/>
      <c r="G118" s="98"/>
      <c r="H118" s="99"/>
      <c r="I118" s="2"/>
      <c r="J118" s="64"/>
      <c r="K118" s="97"/>
      <c r="L118" s="98"/>
      <c r="M118" s="98"/>
      <c r="N118" s="99"/>
      <c r="O118" s="2"/>
      <c r="P118" s="64"/>
      <c r="Q118" s="97"/>
      <c r="R118" s="98"/>
      <c r="S118" s="98"/>
      <c r="T118" s="99"/>
      <c r="U118" s="2"/>
      <c r="V118" s="64"/>
      <c r="W118" s="97"/>
      <c r="X118" s="98"/>
      <c r="Y118" s="98"/>
      <c r="Z118" s="99"/>
      <c r="AA118" s="2"/>
    </row>
    <row r="119" spans="2:27">
      <c r="B119" s="74"/>
      <c r="D119" s="64"/>
      <c r="E119" s="97"/>
      <c r="F119" s="98"/>
      <c r="G119" s="98"/>
      <c r="H119" s="99"/>
      <c r="I119" s="2"/>
      <c r="J119" s="64"/>
      <c r="K119" s="97"/>
      <c r="L119" s="98"/>
      <c r="M119" s="98"/>
      <c r="N119" s="99"/>
      <c r="O119" s="2"/>
      <c r="P119" s="64"/>
      <c r="Q119" s="97"/>
      <c r="R119" s="98"/>
      <c r="S119" s="98"/>
      <c r="T119" s="99"/>
      <c r="U119" s="2"/>
      <c r="V119" s="64"/>
      <c r="W119" s="97"/>
      <c r="X119" s="98"/>
      <c r="Y119" s="98"/>
      <c r="Z119" s="99"/>
      <c r="AA119" s="2"/>
    </row>
    <row r="120" spans="2:27">
      <c r="B120" s="74"/>
      <c r="D120" s="64"/>
      <c r="E120" s="97"/>
      <c r="F120" s="98"/>
      <c r="G120" s="98"/>
      <c r="H120" s="99"/>
      <c r="I120" s="2"/>
      <c r="J120" s="64"/>
      <c r="K120" s="97"/>
      <c r="L120" s="98"/>
      <c r="M120" s="98"/>
      <c r="N120" s="99"/>
      <c r="O120" s="2"/>
      <c r="P120" s="64"/>
      <c r="Q120" s="97"/>
      <c r="R120" s="98"/>
      <c r="S120" s="98"/>
      <c r="T120" s="99"/>
      <c r="U120" s="2"/>
      <c r="V120" s="64"/>
      <c r="W120" s="97"/>
      <c r="X120" s="98"/>
      <c r="Y120" s="98"/>
      <c r="Z120" s="99"/>
      <c r="AA120" s="2"/>
    </row>
    <row r="121" spans="2:27">
      <c r="B121" s="74"/>
      <c r="D121" s="65"/>
      <c r="E121" s="100"/>
      <c r="F121" s="101"/>
      <c r="G121" s="101"/>
      <c r="H121" s="102"/>
      <c r="I121" s="2"/>
      <c r="J121" s="65"/>
      <c r="K121" s="100"/>
      <c r="L121" s="101"/>
      <c r="M121" s="101"/>
      <c r="N121" s="102"/>
      <c r="O121" s="2"/>
      <c r="P121" s="65"/>
      <c r="Q121" s="100"/>
      <c r="R121" s="101"/>
      <c r="S121" s="101"/>
      <c r="T121" s="102"/>
      <c r="U121" s="2"/>
      <c r="V121" s="65"/>
      <c r="W121" s="100"/>
      <c r="X121" s="101"/>
      <c r="Y121" s="101"/>
      <c r="Z121" s="102"/>
      <c r="AA121" s="2"/>
    </row>
    <row r="122" spans="2:27">
      <c r="D122" s="1"/>
      <c r="J122" s="1"/>
      <c r="P122" s="1"/>
      <c r="V122" s="1"/>
    </row>
    <row r="123" spans="2:27" outlineLevel="1">
      <c r="D123" s="6">
        <v>9</v>
      </c>
      <c r="E123" s="7" t="s">
        <v>9</v>
      </c>
      <c r="F123" s="6"/>
      <c r="G123" s="6"/>
      <c r="H123" s="6"/>
      <c r="I123" s="6"/>
      <c r="J123" s="6">
        <v>9</v>
      </c>
      <c r="K123" s="7" t="s">
        <v>9</v>
      </c>
      <c r="L123" s="6"/>
      <c r="M123" s="6"/>
      <c r="N123" s="6"/>
      <c r="O123" s="6"/>
      <c r="P123" s="6">
        <v>9</v>
      </c>
      <c r="Q123" s="7" t="s">
        <v>9</v>
      </c>
      <c r="R123" s="6"/>
      <c r="S123" s="6"/>
      <c r="T123" s="6"/>
      <c r="U123" s="6"/>
      <c r="V123" s="6">
        <v>9</v>
      </c>
      <c r="W123" s="7" t="s">
        <v>9</v>
      </c>
      <c r="X123" s="6"/>
      <c r="Y123" s="6"/>
      <c r="Z123" s="6"/>
      <c r="AA123" s="6"/>
    </row>
    <row r="124" spans="2:27" outlineLevel="1">
      <c r="D124" s="9">
        <f>D123*SUM(IF(G89="S",F89,0),IF(G90="S",F90,0),IF(G91="S",F91,0),IF(G92="S",F92,0),IF(G93="S",F93,0),IF(G94="S",F94,0),IF(G95="S",F95,0),IF(G96="S",F96,0),IF(G97="S",F97,0),IF(G98="S",F98,0),IF(G99="S",F99,0),IF(G100="S",F100,0),IF(G101="S",F101,0))</f>
        <v>243</v>
      </c>
      <c r="E124" s="6" t="s">
        <v>10</v>
      </c>
      <c r="F124" s="6"/>
      <c r="G124" s="6"/>
      <c r="H124" s="6"/>
      <c r="I124" s="6"/>
      <c r="J124" s="9">
        <f>J123*SUM(IF(M89="S",L89,0),IF(M90="S",L90,0),IF(M91="S",L91,0),IF(M92="S",L92,0),IF(M93="S",L93,0),IF(M94="S",L94,0),IF(M95="S",L95,0),IF(M96="S",L96,0),IF(M97="S",L97,0),IF(M98="S",L98,0),IF(M99="S",L99,0),IF(M100="S",L100,0),IF(M101="S",L101,0))</f>
        <v>243</v>
      </c>
      <c r="K124" s="6" t="s">
        <v>10</v>
      </c>
      <c r="L124" s="6"/>
      <c r="M124" s="6"/>
      <c r="N124" s="6"/>
      <c r="O124" s="6"/>
      <c r="P124" s="9">
        <f>P123*SUM(IF(S89="S",R89,0),IF(S90="S",R90,0),IF(S91="S",R91,0),IF(S92="S",R92,0),IF(S93="S",R93,0),IF(S94="S",R94,0),IF(S95="S",R95,0),IF(S96="S",R96,0),IF(S97="S",R97,0),IF(S98="S",R98,0),IF(S99="S",R99,0),IF(S100="S",R100,0),IF(S101="S",R101,0))</f>
        <v>54</v>
      </c>
      <c r="Q124" s="6" t="s">
        <v>10</v>
      </c>
      <c r="R124" s="6"/>
      <c r="S124" s="6"/>
      <c r="T124" s="6"/>
      <c r="U124" s="6"/>
      <c r="V124" s="9">
        <f>V123*SUM(IF(Y89="S",X89,0),IF(Y90="S",X90,0),IF(Y91="S",X91,0),IF(Y92="S",X92,0),IF(Y93="S",X93,0),IF(Y94="S",X94,0),IF(Y95="S",X95,0),IF(Y96="S",X96,0),IF(Y97="S",X97,0),IF(Y98="S",X98,0),IF(Y99="S",X99,0),IF(Y100="S",X100,0),IF(Y101="S",X101,0))</f>
        <v>54</v>
      </c>
      <c r="W124" s="6" t="s">
        <v>10</v>
      </c>
      <c r="X124" s="6"/>
      <c r="Y124" s="6"/>
      <c r="Z124" s="6"/>
      <c r="AA124" s="6"/>
    </row>
    <row r="125" spans="2:27" outlineLevel="1">
      <c r="D125" s="9">
        <f>D123*SUM(IF(G89="B",F89,0),IF(G90="B",F90,0),IF(G91="B",F91,0),IF(G92="B",F92,0),IF(G93="B",F93,0),IF(G94="B",F94,0),IF(G95="B",F95,0),IF(G96="B",F96,0),IF(G97="B",F97,0),IF(G98="B",F98,0),IF(G99="B",F99,0),IF(G100="B",F100,0),IF(G101="B",F101,0))</f>
        <v>0</v>
      </c>
      <c r="E125" s="6" t="s">
        <v>11</v>
      </c>
      <c r="F125" s="6"/>
      <c r="G125" s="6"/>
      <c r="H125" s="6"/>
      <c r="I125" s="6"/>
      <c r="J125" s="9">
        <f>J123*SUM(IF(M89="B",L89,0),IF(M90="B",L90,0),IF(M91="B",L91,0),IF(M92="B",L92,0),IF(M93="B",L93,0),IF(M94="B",L94,0),IF(M95="B",L95,0),IF(M96="B",L96,0),IF(M97="B",L97,0),IF(M98="B",L98,0),IF(M99="B",L99,0),IF(M100="B",L100,0),IF(M101="B",L101,0))</f>
        <v>0</v>
      </c>
      <c r="K125" s="6" t="s">
        <v>11</v>
      </c>
      <c r="L125" s="6"/>
      <c r="M125" s="6"/>
      <c r="N125" s="6"/>
      <c r="O125" s="6"/>
      <c r="P125" s="9">
        <f>P123*SUM(IF(S89="B",R89,0),IF(S90="B",R90,0),IF(S91="B",R91,0),IF(S92="B",R92,0),IF(S93="B",R93,0),IF(S94="B",R94,0),IF(S95="B",R95,0),IF(S96="B",R96,0),IF(S97="B",R97,0),IF(S98="B",R98,0),IF(S99="B",R99,0),IF(S100="B",R100,0),IF(S101="B",R101,0))</f>
        <v>261</v>
      </c>
      <c r="Q125" s="6" t="s">
        <v>11</v>
      </c>
      <c r="R125" s="6"/>
      <c r="S125" s="6"/>
      <c r="T125" s="6"/>
      <c r="U125" s="6"/>
      <c r="V125" s="9">
        <f>V123*SUM(IF(Y89="B",X89,0),IF(Y90="B",X90,0),IF(Y91="B",X91,0),IF(Y92="B",X92,0),IF(Y93="B",X93,0),IF(Y94="B",X94,0),IF(Y95="B",X95,0),IF(Y96="B",X96,0),IF(Y97="B",X97,0),IF(Y98="B",X98,0),IF(Y99="B",X99,0),IF(Y100="B",X100,0),IF(Y101="B",X101,0))</f>
        <v>261</v>
      </c>
      <c r="W125" s="6" t="s">
        <v>11</v>
      </c>
      <c r="X125" s="6"/>
      <c r="Y125" s="6"/>
      <c r="Z125" s="6"/>
      <c r="AA125" s="6"/>
    </row>
    <row r="126" spans="2:27" outlineLevel="1">
      <c r="D126" s="9">
        <f>D123*SUM(IF(H89="P",F89,0),IF(H90="P",F90,0),IF(H91="P",F91,0),IF(H92="P",F92,0),IF(H93="P",F93,0),IF(H94="P",F94,0),IF(H95="P",F95,0),IF(H96="P",F96,0),IF(H97="P",F97,0),IF(H98="P",F98,0),IF(H99="P",F99,0),IF(H100="P",F100,0),IF(H101="P",F101,0))</f>
        <v>189</v>
      </c>
      <c r="E126" s="6" t="s">
        <v>12</v>
      </c>
      <c r="F126" s="6"/>
      <c r="G126" s="6"/>
      <c r="H126" s="6"/>
      <c r="I126" s="6"/>
      <c r="J126" s="9">
        <f>J123*SUM(IF(N89="P",L89,0),IF(N90="P",L90,0),IF(N91="P",L91,0),IF(N92="P",L92,0),IF(N93="P",L93,0),IF(N94="P",L94,0),IF(N95="P",L95,0),IF(N96="P",L96,0),IF(N97="P",L97,0),IF(N98="P",L98,0),IF(N99="P",L99,0),IF(N100="P",L100,0),IF(N101="P",L101,0))</f>
        <v>189</v>
      </c>
      <c r="K126" s="6" t="s">
        <v>12</v>
      </c>
      <c r="L126" s="6"/>
      <c r="M126" s="6"/>
      <c r="N126" s="6"/>
      <c r="O126" s="6"/>
      <c r="P126" s="9">
        <f>P123*SUM(IF(T89="P",R89,0),IF(T90="P",R90,0),IF(T91="P",R91,0),IF(T92="P",R92,0),IF(T93="P",R93,0),IF(T94="P",R94,0),IF(T95="P",R95,0),IF(T96="P",R96,0),IF(T97="P",R97,0),IF(T98="P",R98,0),IF(T99="P",R99,0),IF(T100="P",R100,0),IF(T101="P",R101,0))</f>
        <v>288</v>
      </c>
      <c r="Q126" s="6" t="s">
        <v>12</v>
      </c>
      <c r="R126" s="6"/>
      <c r="S126" s="6"/>
      <c r="T126" s="6"/>
      <c r="U126" s="6"/>
      <c r="V126" s="9">
        <f>V123*SUM(IF(Z89="P",X89,0),IF(Z90="P",X90,0),IF(Z91="P",X91,0),IF(Z92="P",X92,0),IF(Z93="P",X93,0),IF(Z94="P",X94,0),IF(Z95="P",X95,0),IF(Z96="P",X96,0),IF(Z97="P",X97,0),IF(Z98="P",X98,0),IF(Z99="P",X99,0),IF(Z100="P",X100,0),IF(Z101="P",X101,0))</f>
        <v>288</v>
      </c>
      <c r="W126" s="6" t="s">
        <v>12</v>
      </c>
      <c r="X126" s="6"/>
      <c r="Y126" s="6"/>
      <c r="Z126" s="6"/>
      <c r="AA126" s="6"/>
    </row>
    <row r="127" spans="2:27" outlineLevel="1">
      <c r="D127" s="9">
        <f>D123*SUM(IF(H89="K",F89,0),IF(H90="K",F90,0),IF(H91="K",F91,0),IF(H92="K",F92,0),IF(H93="K",F93,0),IF(H94="K",F94,0),IF(H95="K",F95,0),IF(H96="K",F96,0),IF(H97="K",F97,0),IF(H98="K",F98,0),IF(H99="K",F99,0),IF(H100="K",F100,0),IF(H101="K",F101,0))</f>
        <v>54</v>
      </c>
      <c r="E127" s="6" t="s">
        <v>13</v>
      </c>
      <c r="F127" s="6"/>
      <c r="G127" s="6"/>
      <c r="H127" s="6"/>
      <c r="I127" s="6"/>
      <c r="J127" s="9">
        <f>J123*SUM(IF(N89="K",L89,0),IF(N90="K",L90,0),IF(N91="K",L91,0),IF(N92="K",L92,0),IF(N93="K",L93,0),IF(N94="K",L94,0),IF(N95="K",L95,0),IF(N96="K",L96,0),IF(N97="K",L97,0),IF(N98="K",L98,0),IF(N99="K",L99,0),IF(N100="K",L100,0),IF(N101="K",L101,0))</f>
        <v>54</v>
      </c>
      <c r="K127" s="6" t="s">
        <v>13</v>
      </c>
      <c r="L127" s="6"/>
      <c r="M127" s="6"/>
      <c r="N127" s="6"/>
      <c r="O127" s="6"/>
      <c r="P127" s="9">
        <f>P123*SUM(IF(T89="K",R89,0),IF(T90="K",R90,0),IF(T91="K",R91,0),IF(T92="K",R92,0),IF(T93="K",R93,0),IF(T94="K",R94,0),IF(T95="K",R95,0),IF(T96="K",R96,0),IF(T97="K",R97,0),IF(T98="K",R98,0),IF(T99="K",R99,0),IF(T100="K",R100,0),IF(T101="K",R101,0))</f>
        <v>27</v>
      </c>
      <c r="Q127" s="6" t="s">
        <v>13</v>
      </c>
      <c r="R127" s="6"/>
      <c r="S127" s="6"/>
      <c r="T127" s="6"/>
      <c r="U127" s="6"/>
      <c r="V127" s="9">
        <f>V123*SUM(IF(Z89="K",X89,0),IF(Z90="K",X90,0),IF(Z91="K",X91,0),IF(Z92="K",X92,0),IF(Z93="K",X93,0),IF(Z94="K",X94,0),IF(Z95="K",X95,0),IF(Z96="K",X96,0),IF(Z97="K",X97,0),IF(Z98="K",X98,0),IF(Z99="K",X99,0),IF(Z100="K",X100,0),IF(Z101="K",X101,0))</f>
        <v>27</v>
      </c>
      <c r="W127" s="6" t="s">
        <v>13</v>
      </c>
      <c r="X127" s="6"/>
      <c r="Y127" s="6"/>
      <c r="Z127" s="6"/>
      <c r="AA127" s="6"/>
    </row>
    <row r="128" spans="2:27" outlineLevel="1"/>
    <row r="129" spans="2:26">
      <c r="B129" s="3" t="s">
        <v>30</v>
      </c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2"/>
      <c r="X129" s="4"/>
      <c r="Y129" s="4"/>
      <c r="Z129" s="5"/>
    </row>
    <row r="130" spans="2:26">
      <c r="B130" s="11"/>
      <c r="C130" s="12"/>
      <c r="D130" s="12"/>
      <c r="E130" s="24" t="s">
        <v>34</v>
      </c>
      <c r="F130" s="12"/>
      <c r="G130" s="12"/>
      <c r="H130" s="12"/>
      <c r="I130" s="12"/>
      <c r="J130" s="13" t="s">
        <v>2</v>
      </c>
      <c r="K130" s="13" t="s">
        <v>3</v>
      </c>
      <c r="L130" s="13"/>
      <c r="M130" s="13"/>
      <c r="N130" s="13"/>
      <c r="O130" s="13"/>
      <c r="P130" s="13" t="s">
        <v>6</v>
      </c>
      <c r="Q130" s="13" t="s">
        <v>5</v>
      </c>
      <c r="R130" s="12"/>
      <c r="S130" s="12"/>
      <c r="T130" s="12"/>
      <c r="U130" s="12"/>
      <c r="V130" s="12"/>
      <c r="W130" s="43" t="s">
        <v>47</v>
      </c>
      <c r="X130" s="12"/>
      <c r="Y130" s="12"/>
      <c r="Z130" s="14"/>
    </row>
    <row r="131" spans="2:26">
      <c r="B131" s="11" t="s">
        <v>31</v>
      </c>
      <c r="C131" s="12"/>
      <c r="D131" s="12"/>
      <c r="E131" s="25">
        <f>+J131+K131</f>
        <v>1044</v>
      </c>
      <c r="F131" s="12"/>
      <c r="G131" s="12"/>
      <c r="H131" s="12"/>
      <c r="I131" s="12"/>
      <c r="J131" s="15">
        <f>+D40+J40+P40+V40</f>
        <v>783</v>
      </c>
      <c r="K131" s="15">
        <f>+D41+J41+P41+V41</f>
        <v>261</v>
      </c>
      <c r="L131" s="15"/>
      <c r="M131" s="15"/>
      <c r="N131" s="15"/>
      <c r="O131" s="15"/>
      <c r="P131" s="15">
        <f>+D42+J42+P42+V42</f>
        <v>909</v>
      </c>
      <c r="Q131" s="15">
        <f>+D43+J43+P43+V43</f>
        <v>135</v>
      </c>
      <c r="R131" s="12"/>
      <c r="S131" s="12"/>
      <c r="T131" s="12"/>
      <c r="U131" s="12"/>
      <c r="V131" s="12"/>
      <c r="W131" s="44" t="s">
        <v>52</v>
      </c>
      <c r="X131" s="12"/>
      <c r="Y131" s="12"/>
      <c r="Z131" s="14"/>
    </row>
    <row r="132" spans="2:26">
      <c r="B132" s="11" t="s">
        <v>32</v>
      </c>
      <c r="C132" s="12"/>
      <c r="D132" s="12"/>
      <c r="E132" s="25">
        <f>+J132+K132</f>
        <v>1116</v>
      </c>
      <c r="F132" s="12"/>
      <c r="G132" s="12"/>
      <c r="H132" s="12"/>
      <c r="I132" s="12"/>
      <c r="J132" s="15">
        <f>+D82+J82+P82+V82</f>
        <v>594</v>
      </c>
      <c r="K132" s="15">
        <f>+D83+J83+P83+V83</f>
        <v>522</v>
      </c>
      <c r="L132" s="15"/>
      <c r="M132" s="15"/>
      <c r="N132" s="15"/>
      <c r="O132" s="15"/>
      <c r="P132" s="15">
        <f>+D84+J84+P84+V84</f>
        <v>954</v>
      </c>
      <c r="Q132" s="15">
        <f>+D85+J85+P85+V85</f>
        <v>162</v>
      </c>
      <c r="R132" s="12"/>
      <c r="S132" s="12"/>
      <c r="T132" s="12"/>
      <c r="U132" s="12"/>
      <c r="V132" s="12"/>
      <c r="W132" s="45"/>
      <c r="X132" s="12"/>
      <c r="Y132" s="12"/>
      <c r="Z132" s="14"/>
    </row>
    <row r="133" spans="2:26">
      <c r="B133" s="38" t="s">
        <v>33</v>
      </c>
      <c r="C133" s="39"/>
      <c r="D133" s="39"/>
      <c r="E133" s="40">
        <f>+J133+K133</f>
        <v>1116</v>
      </c>
      <c r="F133" s="39"/>
      <c r="G133" s="39"/>
      <c r="H133" s="39"/>
      <c r="I133" s="39"/>
      <c r="J133" s="41">
        <f>+D124+J124+P124+V124</f>
        <v>594</v>
      </c>
      <c r="K133" s="41">
        <f>+D125+J125+P125+V125</f>
        <v>522</v>
      </c>
      <c r="L133" s="41"/>
      <c r="M133" s="41"/>
      <c r="N133" s="41"/>
      <c r="O133" s="41"/>
      <c r="P133" s="41">
        <f>+D126+J126+P126+V126</f>
        <v>954</v>
      </c>
      <c r="Q133" s="41">
        <f>+D127+J127+P127+V127</f>
        <v>162</v>
      </c>
      <c r="R133" s="39"/>
      <c r="S133" s="39"/>
      <c r="T133" s="39"/>
      <c r="U133" s="39"/>
      <c r="V133" s="39"/>
      <c r="W133" s="45" t="s">
        <v>48</v>
      </c>
      <c r="X133" s="12"/>
      <c r="Y133" s="12"/>
      <c r="Z133" s="14"/>
    </row>
    <row r="134" spans="2:26" s="23" customFormat="1" ht="20.25" customHeight="1">
      <c r="B134" s="29" t="s">
        <v>34</v>
      </c>
      <c r="C134" s="30"/>
      <c r="D134" s="30"/>
      <c r="E134" s="31">
        <f>SUM(E131:E133)</f>
        <v>3276</v>
      </c>
      <c r="F134" s="31"/>
      <c r="G134" s="31"/>
      <c r="H134" s="31"/>
      <c r="I134" s="31"/>
      <c r="J134" s="31">
        <f>SUM(J131:J133)</f>
        <v>1971</v>
      </c>
      <c r="K134" s="31">
        <f>SUM(K131:K133)</f>
        <v>1305</v>
      </c>
      <c r="L134" s="16"/>
      <c r="M134" s="31"/>
      <c r="N134" s="31"/>
      <c r="O134" s="31"/>
      <c r="P134" s="31">
        <f>SUM(P131:P133)</f>
        <v>2817</v>
      </c>
      <c r="Q134" s="31">
        <f>SUM(Q131:Q133)</f>
        <v>459</v>
      </c>
      <c r="R134" s="30"/>
      <c r="S134" s="30"/>
      <c r="T134" s="30"/>
      <c r="U134" s="30"/>
      <c r="V134" s="30"/>
      <c r="W134" s="46" t="s">
        <v>49</v>
      </c>
      <c r="X134" s="21"/>
      <c r="Y134" s="21"/>
      <c r="Z134" s="22"/>
    </row>
    <row r="135" spans="2:26" s="23" customFormat="1" ht="9" customHeight="1">
      <c r="B135" s="32"/>
      <c r="C135" s="33"/>
      <c r="D135" s="33"/>
      <c r="E135" s="34"/>
      <c r="F135" s="34"/>
      <c r="G135" s="34"/>
      <c r="H135" s="34"/>
      <c r="I135" s="34"/>
      <c r="J135" s="34"/>
      <c r="K135" s="34"/>
      <c r="L135" s="35"/>
      <c r="M135" s="34"/>
      <c r="N135" s="34"/>
      <c r="O135" s="34"/>
      <c r="P135" s="34"/>
      <c r="Q135" s="34"/>
      <c r="R135" s="33"/>
      <c r="S135" s="33"/>
      <c r="T135" s="33"/>
      <c r="U135" s="33"/>
      <c r="V135" s="33"/>
      <c r="W135" s="47"/>
      <c r="X135" s="21"/>
      <c r="Y135" s="21"/>
      <c r="Z135" s="22"/>
    </row>
    <row r="136" spans="2:26" s="10" customFormat="1">
      <c r="B136" s="36" t="s">
        <v>109</v>
      </c>
      <c r="C136" s="26"/>
      <c r="D136" s="26"/>
      <c r="E136" s="26"/>
      <c r="F136" s="26"/>
      <c r="G136" s="26"/>
      <c r="H136" s="26"/>
      <c r="I136" s="26"/>
      <c r="J136" s="27">
        <v>700</v>
      </c>
      <c r="K136" s="28">
        <v>300</v>
      </c>
      <c r="L136" s="27"/>
      <c r="M136" s="27"/>
      <c r="N136" s="27"/>
      <c r="O136" s="27"/>
      <c r="P136" s="28" t="s">
        <v>36</v>
      </c>
      <c r="Q136" s="28" t="s">
        <v>36</v>
      </c>
      <c r="R136" s="26"/>
      <c r="S136" s="26"/>
      <c r="T136" s="26"/>
      <c r="U136" s="26"/>
      <c r="V136" s="26"/>
      <c r="W136" s="45" t="s">
        <v>50</v>
      </c>
      <c r="X136" s="26"/>
      <c r="Y136" s="26"/>
      <c r="Z136" s="37"/>
    </row>
    <row r="137" spans="2:26" s="10" customFormat="1">
      <c r="B137" s="36" t="s">
        <v>108</v>
      </c>
      <c r="C137" s="26"/>
      <c r="D137" s="26"/>
      <c r="E137" s="26"/>
      <c r="F137" s="26"/>
      <c r="G137" s="26"/>
      <c r="H137" s="26"/>
      <c r="I137" s="26"/>
      <c r="J137" s="27">
        <v>1250</v>
      </c>
      <c r="K137" s="27">
        <v>750</v>
      </c>
      <c r="L137" s="27"/>
      <c r="M137" s="27"/>
      <c r="N137" s="27"/>
      <c r="O137" s="27"/>
      <c r="P137" s="28">
        <f>85%*2000</f>
        <v>1700</v>
      </c>
      <c r="Q137" s="28">
        <f>15%*2000</f>
        <v>300</v>
      </c>
      <c r="R137" s="26"/>
      <c r="S137" s="26"/>
      <c r="T137" s="26"/>
      <c r="U137" s="26"/>
      <c r="V137" s="26"/>
      <c r="W137" s="45"/>
      <c r="X137" s="26"/>
      <c r="Y137" s="26"/>
      <c r="Z137" s="37"/>
    </row>
    <row r="138" spans="2:26" s="10" customFormat="1">
      <c r="B138" s="17" t="s">
        <v>35</v>
      </c>
      <c r="C138" s="18"/>
      <c r="D138" s="18"/>
      <c r="E138" s="18"/>
      <c r="F138" s="18"/>
      <c r="G138" s="18"/>
      <c r="H138" s="18"/>
      <c r="I138" s="18"/>
      <c r="J138" s="19">
        <v>1800</v>
      </c>
      <c r="K138" s="19">
        <v>1200</v>
      </c>
      <c r="L138" s="19"/>
      <c r="M138" s="19"/>
      <c r="N138" s="19"/>
      <c r="O138" s="19"/>
      <c r="P138" s="19">
        <f>85%*3000</f>
        <v>2550</v>
      </c>
      <c r="Q138" s="19">
        <f>15%*3000</f>
        <v>450</v>
      </c>
      <c r="R138" s="18"/>
      <c r="S138" s="18"/>
      <c r="T138" s="18"/>
      <c r="U138" s="18"/>
      <c r="V138" s="19"/>
      <c r="W138" s="48" t="s">
        <v>51</v>
      </c>
      <c r="X138" s="18"/>
      <c r="Y138" s="18"/>
      <c r="Z138" s="20"/>
    </row>
  </sheetData>
  <sheetProtection sheet="1" objects="1" scenarios="1"/>
  <mergeCells count="268">
    <mergeCell ref="B1:Z1"/>
    <mergeCell ref="B3:B18"/>
    <mergeCell ref="D3:H3"/>
    <mergeCell ref="J3:N3"/>
    <mergeCell ref="P3:T3"/>
    <mergeCell ref="V3:Z3"/>
    <mergeCell ref="D4:H4"/>
    <mergeCell ref="J4:N4"/>
    <mergeCell ref="P4:T4"/>
    <mergeCell ref="V4:Z4"/>
    <mergeCell ref="E20:H20"/>
    <mergeCell ref="K20:N20"/>
    <mergeCell ref="Q20:T20"/>
    <mergeCell ref="W20:Z20"/>
    <mergeCell ref="E21:H21"/>
    <mergeCell ref="K21:N21"/>
    <mergeCell ref="Q21:T21"/>
    <mergeCell ref="W21:Z21"/>
    <mergeCell ref="D18:H18"/>
    <mergeCell ref="J18:N18"/>
    <mergeCell ref="P18:T18"/>
    <mergeCell ref="V18:Z18"/>
    <mergeCell ref="E19:H19"/>
    <mergeCell ref="K19:N19"/>
    <mergeCell ref="Q19:T19"/>
    <mergeCell ref="W19:Z19"/>
    <mergeCell ref="E24:H24"/>
    <mergeCell ref="K24:N24"/>
    <mergeCell ref="Q24:T24"/>
    <mergeCell ref="W24:Z24"/>
    <mergeCell ref="E25:H25"/>
    <mergeCell ref="K25:N25"/>
    <mergeCell ref="Q25:T25"/>
    <mergeCell ref="W25:Z25"/>
    <mergeCell ref="E22:H22"/>
    <mergeCell ref="K22:N22"/>
    <mergeCell ref="Q22:T22"/>
    <mergeCell ref="W22:Z22"/>
    <mergeCell ref="E23:H23"/>
    <mergeCell ref="K23:N23"/>
    <mergeCell ref="Q23:T23"/>
    <mergeCell ref="W23:Z23"/>
    <mergeCell ref="E28:H28"/>
    <mergeCell ref="K28:N28"/>
    <mergeCell ref="Q28:T28"/>
    <mergeCell ref="W28:Z28"/>
    <mergeCell ref="E29:H29"/>
    <mergeCell ref="K29:N29"/>
    <mergeCell ref="Q29:T29"/>
    <mergeCell ref="W29:Z29"/>
    <mergeCell ref="E26:H26"/>
    <mergeCell ref="K26:N26"/>
    <mergeCell ref="Q26:T26"/>
    <mergeCell ref="W26:Z26"/>
    <mergeCell ref="E27:H27"/>
    <mergeCell ref="K27:N27"/>
    <mergeCell ref="Q27:T27"/>
    <mergeCell ref="W27:Z27"/>
    <mergeCell ref="E32:H32"/>
    <mergeCell ref="K32:N32"/>
    <mergeCell ref="Q32:T32"/>
    <mergeCell ref="W32:Z32"/>
    <mergeCell ref="E33:H33"/>
    <mergeCell ref="K33:N33"/>
    <mergeCell ref="Q33:T33"/>
    <mergeCell ref="W33:Z33"/>
    <mergeCell ref="E30:H30"/>
    <mergeCell ref="K30:N30"/>
    <mergeCell ref="Q30:T30"/>
    <mergeCell ref="W30:Z30"/>
    <mergeCell ref="E31:H31"/>
    <mergeCell ref="K31:N31"/>
    <mergeCell ref="Q31:T31"/>
    <mergeCell ref="W31:Z31"/>
    <mergeCell ref="E36:H36"/>
    <mergeCell ref="K36:N36"/>
    <mergeCell ref="Q36:T36"/>
    <mergeCell ref="W36:Z36"/>
    <mergeCell ref="E37:H37"/>
    <mergeCell ref="K37:N37"/>
    <mergeCell ref="Q37:T37"/>
    <mergeCell ref="W37:Z37"/>
    <mergeCell ref="E34:H34"/>
    <mergeCell ref="K34:N34"/>
    <mergeCell ref="Q34:T34"/>
    <mergeCell ref="W34:Z34"/>
    <mergeCell ref="E35:H35"/>
    <mergeCell ref="K35:N35"/>
    <mergeCell ref="Q35:T35"/>
    <mergeCell ref="W35:Z35"/>
    <mergeCell ref="B45:B60"/>
    <mergeCell ref="D45:H45"/>
    <mergeCell ref="J45:N45"/>
    <mergeCell ref="P45:T45"/>
    <mergeCell ref="V45:Z45"/>
    <mergeCell ref="D46:H46"/>
    <mergeCell ref="J46:N46"/>
    <mergeCell ref="P46:T46"/>
    <mergeCell ref="V46:Z46"/>
    <mergeCell ref="D60:H60"/>
    <mergeCell ref="E62:H62"/>
    <mergeCell ref="K62:N62"/>
    <mergeCell ref="Q62:T62"/>
    <mergeCell ref="W62:Z62"/>
    <mergeCell ref="E63:H63"/>
    <mergeCell ref="K63:N63"/>
    <mergeCell ref="Q63:T63"/>
    <mergeCell ref="W63:Z63"/>
    <mergeCell ref="J60:N60"/>
    <mergeCell ref="P60:T60"/>
    <mergeCell ref="V60:Z60"/>
    <mergeCell ref="E61:H61"/>
    <mergeCell ref="K61:N61"/>
    <mergeCell ref="Q61:T61"/>
    <mergeCell ref="W61:Z61"/>
    <mergeCell ref="E66:H66"/>
    <mergeCell ref="K66:N66"/>
    <mergeCell ref="Q66:T66"/>
    <mergeCell ref="W66:Z66"/>
    <mergeCell ref="E67:H67"/>
    <mergeCell ref="K67:N67"/>
    <mergeCell ref="Q67:T67"/>
    <mergeCell ref="W67:Z67"/>
    <mergeCell ref="E64:H64"/>
    <mergeCell ref="K64:N64"/>
    <mergeCell ref="Q64:T64"/>
    <mergeCell ref="W64:Z64"/>
    <mergeCell ref="E65:H65"/>
    <mergeCell ref="K65:N65"/>
    <mergeCell ref="Q65:T65"/>
    <mergeCell ref="W65:Z65"/>
    <mergeCell ref="E70:H70"/>
    <mergeCell ref="K70:N70"/>
    <mergeCell ref="Q70:T70"/>
    <mergeCell ref="W70:Z70"/>
    <mergeCell ref="E71:H71"/>
    <mergeCell ref="K71:N71"/>
    <mergeCell ref="Q71:T71"/>
    <mergeCell ref="W71:Z71"/>
    <mergeCell ref="E68:H68"/>
    <mergeCell ref="K68:N68"/>
    <mergeCell ref="Q68:T68"/>
    <mergeCell ref="W68:Z68"/>
    <mergeCell ref="E69:H69"/>
    <mergeCell ref="K69:N69"/>
    <mergeCell ref="Q69:T69"/>
    <mergeCell ref="W69:Z69"/>
    <mergeCell ref="E74:H74"/>
    <mergeCell ref="K74:N74"/>
    <mergeCell ref="Q74:T74"/>
    <mergeCell ref="W74:Z74"/>
    <mergeCell ref="E75:H75"/>
    <mergeCell ref="K75:N75"/>
    <mergeCell ref="Q75:T75"/>
    <mergeCell ref="W75:Z75"/>
    <mergeCell ref="E72:H72"/>
    <mergeCell ref="K72:N72"/>
    <mergeCell ref="Q72:T72"/>
    <mergeCell ref="W72:Z72"/>
    <mergeCell ref="E73:H73"/>
    <mergeCell ref="K73:N73"/>
    <mergeCell ref="Q73:T73"/>
    <mergeCell ref="W73:Z73"/>
    <mergeCell ref="E78:H78"/>
    <mergeCell ref="K78:N78"/>
    <mergeCell ref="Q78:T78"/>
    <mergeCell ref="W78:Z78"/>
    <mergeCell ref="E79:H79"/>
    <mergeCell ref="K79:N79"/>
    <mergeCell ref="Q79:T79"/>
    <mergeCell ref="W79:Z79"/>
    <mergeCell ref="E76:H76"/>
    <mergeCell ref="K76:N76"/>
    <mergeCell ref="Q76:T76"/>
    <mergeCell ref="W76:Z76"/>
    <mergeCell ref="E77:H77"/>
    <mergeCell ref="K77:N77"/>
    <mergeCell ref="Q77:T77"/>
    <mergeCell ref="W77:Z77"/>
    <mergeCell ref="B87:B102"/>
    <mergeCell ref="D87:H87"/>
    <mergeCell ref="J87:N87"/>
    <mergeCell ref="P87:T87"/>
    <mergeCell ref="V87:Z87"/>
    <mergeCell ref="D88:H88"/>
    <mergeCell ref="J88:N88"/>
    <mergeCell ref="P88:T88"/>
    <mergeCell ref="V88:Z88"/>
    <mergeCell ref="D102:H102"/>
    <mergeCell ref="E104:H104"/>
    <mergeCell ref="K104:N104"/>
    <mergeCell ref="Q104:T104"/>
    <mergeCell ref="W104:Z104"/>
    <mergeCell ref="E105:H105"/>
    <mergeCell ref="K105:N105"/>
    <mergeCell ref="Q105:T105"/>
    <mergeCell ref="W105:Z105"/>
    <mergeCell ref="J102:N102"/>
    <mergeCell ref="P102:T102"/>
    <mergeCell ref="V102:Z102"/>
    <mergeCell ref="E103:H103"/>
    <mergeCell ref="K103:N103"/>
    <mergeCell ref="Q103:T103"/>
    <mergeCell ref="W103:Z103"/>
    <mergeCell ref="E108:H108"/>
    <mergeCell ref="K108:N108"/>
    <mergeCell ref="Q108:T108"/>
    <mergeCell ref="W108:Z108"/>
    <mergeCell ref="E109:H109"/>
    <mergeCell ref="K109:N109"/>
    <mergeCell ref="Q109:T109"/>
    <mergeCell ref="W109:Z109"/>
    <mergeCell ref="E106:H106"/>
    <mergeCell ref="K106:N106"/>
    <mergeCell ref="Q106:T106"/>
    <mergeCell ref="W106:Z106"/>
    <mergeCell ref="E107:H107"/>
    <mergeCell ref="K107:N107"/>
    <mergeCell ref="Q107:T107"/>
    <mergeCell ref="W107:Z107"/>
    <mergeCell ref="E112:H112"/>
    <mergeCell ref="K112:N112"/>
    <mergeCell ref="Q112:T112"/>
    <mergeCell ref="W112:Z112"/>
    <mergeCell ref="E113:H113"/>
    <mergeCell ref="K113:N113"/>
    <mergeCell ref="Q113:T113"/>
    <mergeCell ref="W113:Z113"/>
    <mergeCell ref="E110:H110"/>
    <mergeCell ref="K110:N110"/>
    <mergeCell ref="Q110:T110"/>
    <mergeCell ref="W110:Z110"/>
    <mergeCell ref="E111:H111"/>
    <mergeCell ref="K111:N111"/>
    <mergeCell ref="Q111:T111"/>
    <mergeCell ref="W111:Z111"/>
    <mergeCell ref="E116:H116"/>
    <mergeCell ref="K116:N116"/>
    <mergeCell ref="Q116:T116"/>
    <mergeCell ref="W116:Z116"/>
    <mergeCell ref="E117:H117"/>
    <mergeCell ref="K117:N117"/>
    <mergeCell ref="Q117:T117"/>
    <mergeCell ref="W117:Z117"/>
    <mergeCell ref="E114:H114"/>
    <mergeCell ref="K114:N114"/>
    <mergeCell ref="Q114:T114"/>
    <mergeCell ref="W114:Z114"/>
    <mergeCell ref="E115:H115"/>
    <mergeCell ref="K115:N115"/>
    <mergeCell ref="Q115:T115"/>
    <mergeCell ref="W115:Z115"/>
    <mergeCell ref="E120:H120"/>
    <mergeCell ref="K120:N120"/>
    <mergeCell ref="Q120:T120"/>
    <mergeCell ref="W120:Z120"/>
    <mergeCell ref="E121:H121"/>
    <mergeCell ref="K121:N121"/>
    <mergeCell ref="Q121:T121"/>
    <mergeCell ref="W121:Z121"/>
    <mergeCell ref="E118:H118"/>
    <mergeCell ref="K118:N118"/>
    <mergeCell ref="Q118:T118"/>
    <mergeCell ref="W118:Z118"/>
    <mergeCell ref="E119:H119"/>
    <mergeCell ref="K119:N119"/>
    <mergeCell ref="Q119:T119"/>
    <mergeCell ref="W119:Z119"/>
  </mergeCells>
  <pageMargins left="0.70866141732283472" right="0.70866141732283472" top="0.27559055118110237" bottom="0.35433070866141736" header="0.31496062992125984" footer="0.31496062992125984"/>
  <pageSetup paperSize="9" scale="55" fitToHeight="4" orientation="landscape" r:id="rId1"/>
  <headerFooter>
    <oddFooter>&amp;L&amp;F - &amp;A&amp;C&amp;G&amp;RPagina &amp;P van &amp;N</oddFooter>
  </headerFooter>
  <rowBreaks count="2" manualBreakCount="2">
    <brk id="44" min="1" max="25" man="1"/>
    <brk id="86" min="1" max="25" man="1"/>
  </rowBreaks>
  <drawing r:id="rId2"/>
  <legacy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A138"/>
  <sheetViews>
    <sheetView view="pageBreakPreview" zoomScale="90" zoomScaleNormal="80" zoomScaleSheetLayoutView="90" workbookViewId="0">
      <selection activeCell="B1" sqref="B1:Z1"/>
    </sheetView>
  </sheetViews>
  <sheetFormatPr defaultRowHeight="15" outlineLevelRow="1" outlineLevelCol="1"/>
  <cols>
    <col min="1" max="1" width="3" customWidth="1"/>
    <col min="2" max="2" width="4.7109375" customWidth="1"/>
    <col min="3" max="3" width="2.85546875" customWidth="1"/>
    <col min="4" max="4" width="9" bestFit="1" customWidth="1"/>
    <col min="5" max="5" width="35.85546875" customWidth="1"/>
    <col min="6" max="6" width="5" customWidth="1" outlineLevel="1"/>
    <col min="7" max="8" width="2" customWidth="1" outlineLevel="1"/>
    <col min="9" max="9" width="3.28515625" customWidth="1"/>
    <col min="10" max="10" width="9" bestFit="1" customWidth="1"/>
    <col min="11" max="11" width="35.7109375" customWidth="1"/>
    <col min="12" max="12" width="5" customWidth="1" outlineLevel="1"/>
    <col min="13" max="14" width="2" customWidth="1" outlineLevel="1"/>
    <col min="15" max="15" width="3.28515625" customWidth="1"/>
    <col min="16" max="16" width="9" bestFit="1" customWidth="1"/>
    <col min="17" max="17" width="37.28515625" customWidth="1"/>
    <col min="18" max="18" width="5" customWidth="1" outlineLevel="1"/>
    <col min="19" max="20" width="2" customWidth="1" outlineLevel="1"/>
    <col min="21" max="21" width="3.28515625" customWidth="1"/>
    <col min="22" max="22" width="9" bestFit="1" customWidth="1"/>
    <col min="23" max="23" width="36.5703125" customWidth="1"/>
    <col min="24" max="24" width="5" customWidth="1" outlineLevel="1"/>
    <col min="25" max="26" width="2" customWidth="1" outlineLevel="1"/>
    <col min="27" max="27" width="3.28515625" customWidth="1"/>
  </cols>
  <sheetData>
    <row r="1" spans="2:27" ht="21">
      <c r="B1" s="127" t="s">
        <v>158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</row>
    <row r="3" spans="2:27" ht="18.75">
      <c r="B3" s="113" t="s">
        <v>19</v>
      </c>
      <c r="D3" s="114" t="s">
        <v>4</v>
      </c>
      <c r="E3" s="115"/>
      <c r="F3" s="115"/>
      <c r="G3" s="115"/>
      <c r="H3" s="116"/>
      <c r="I3" s="8"/>
      <c r="J3" s="114" t="s">
        <v>16</v>
      </c>
      <c r="K3" s="115"/>
      <c r="L3" s="115"/>
      <c r="M3" s="115"/>
      <c r="N3" s="116"/>
      <c r="O3" s="8"/>
      <c r="P3" s="114" t="s">
        <v>17</v>
      </c>
      <c r="Q3" s="115"/>
      <c r="R3" s="115"/>
      <c r="S3" s="115"/>
      <c r="T3" s="116"/>
      <c r="U3" s="8"/>
      <c r="V3" s="114" t="s">
        <v>18</v>
      </c>
      <c r="W3" s="115"/>
      <c r="X3" s="115"/>
      <c r="Y3" s="115"/>
      <c r="Z3" s="116"/>
      <c r="AA3" s="8"/>
    </row>
    <row r="4" spans="2:27">
      <c r="B4" s="113"/>
      <c r="D4" s="117" t="s">
        <v>40</v>
      </c>
      <c r="E4" s="118"/>
      <c r="F4" s="118"/>
      <c r="G4" s="118"/>
      <c r="H4" s="119"/>
      <c r="I4" s="8"/>
      <c r="J4" s="117" t="s">
        <v>14</v>
      </c>
      <c r="K4" s="118"/>
      <c r="L4" s="118"/>
      <c r="M4" s="118"/>
      <c r="N4" s="119"/>
      <c r="O4" s="8"/>
      <c r="P4" s="117" t="s">
        <v>15</v>
      </c>
      <c r="Q4" s="118"/>
      <c r="R4" s="118"/>
      <c r="S4" s="118"/>
      <c r="T4" s="119"/>
      <c r="U4" s="8"/>
      <c r="V4" s="117" t="s">
        <v>37</v>
      </c>
      <c r="W4" s="118"/>
      <c r="X4" s="118"/>
      <c r="Y4" s="118"/>
      <c r="Z4" s="119"/>
      <c r="AA4" s="8"/>
    </row>
    <row r="5" spans="2:27" ht="15" customHeight="1">
      <c r="B5" s="113"/>
      <c r="D5" s="58"/>
      <c r="E5" s="59" t="s">
        <v>114</v>
      </c>
      <c r="F5" s="70">
        <v>3</v>
      </c>
      <c r="G5" s="49" t="s">
        <v>7</v>
      </c>
      <c r="H5" s="50" t="s">
        <v>8</v>
      </c>
      <c r="I5" s="2"/>
      <c r="J5" s="58"/>
      <c r="K5" s="59" t="s">
        <v>114</v>
      </c>
      <c r="L5" s="70">
        <v>3</v>
      </c>
      <c r="M5" s="49" t="s">
        <v>7</v>
      </c>
      <c r="N5" s="50" t="s">
        <v>8</v>
      </c>
      <c r="O5" s="2"/>
      <c r="P5" s="58"/>
      <c r="Q5" s="59" t="s">
        <v>114</v>
      </c>
      <c r="R5" s="70">
        <v>3</v>
      </c>
      <c r="S5" s="49" t="s">
        <v>7</v>
      </c>
      <c r="T5" s="50" t="s">
        <v>8</v>
      </c>
      <c r="U5" s="2"/>
      <c r="V5" s="58"/>
      <c r="W5" s="59" t="s">
        <v>3</v>
      </c>
      <c r="X5" s="70">
        <v>29</v>
      </c>
      <c r="Y5" s="49" t="s">
        <v>1</v>
      </c>
      <c r="Z5" s="50" t="s">
        <v>8</v>
      </c>
      <c r="AA5" s="2"/>
    </row>
    <row r="6" spans="2:27">
      <c r="B6" s="113"/>
      <c r="D6" s="60"/>
      <c r="E6" s="61" t="s">
        <v>115</v>
      </c>
      <c r="F6" s="71">
        <v>3</v>
      </c>
      <c r="G6" s="51" t="s">
        <v>7</v>
      </c>
      <c r="H6" s="52" t="s">
        <v>8</v>
      </c>
      <c r="I6" s="2"/>
      <c r="J6" s="60"/>
      <c r="K6" s="61" t="s">
        <v>115</v>
      </c>
      <c r="L6" s="71">
        <v>3</v>
      </c>
      <c r="M6" s="51" t="s">
        <v>7</v>
      </c>
      <c r="N6" s="52" t="s">
        <v>8</v>
      </c>
      <c r="O6" s="2"/>
      <c r="P6" s="60"/>
      <c r="Q6" s="61" t="s">
        <v>115</v>
      </c>
      <c r="R6" s="71">
        <v>3</v>
      </c>
      <c r="S6" s="51" t="s">
        <v>7</v>
      </c>
      <c r="T6" s="52" t="s">
        <v>8</v>
      </c>
      <c r="U6" s="2"/>
      <c r="V6" s="60"/>
      <c r="W6" s="61"/>
      <c r="X6" s="71"/>
      <c r="Y6" s="51"/>
      <c r="Z6" s="52"/>
      <c r="AA6" s="2"/>
    </row>
    <row r="7" spans="2:27">
      <c r="B7" s="113"/>
      <c r="D7" s="60"/>
      <c r="E7" s="61" t="s">
        <v>116</v>
      </c>
      <c r="F7" s="71">
        <v>3</v>
      </c>
      <c r="G7" s="51" t="s">
        <v>7</v>
      </c>
      <c r="H7" s="52" t="s">
        <v>8</v>
      </c>
      <c r="I7" s="2"/>
      <c r="J7" s="60"/>
      <c r="K7" s="61" t="s">
        <v>116</v>
      </c>
      <c r="L7" s="71">
        <v>3</v>
      </c>
      <c r="M7" s="51" t="s">
        <v>7</v>
      </c>
      <c r="N7" s="52" t="s">
        <v>8</v>
      </c>
      <c r="O7" s="2"/>
      <c r="P7" s="60"/>
      <c r="Q7" s="61" t="s">
        <v>116</v>
      </c>
      <c r="R7" s="71">
        <v>3</v>
      </c>
      <c r="S7" s="51" t="s">
        <v>7</v>
      </c>
      <c r="T7" s="52" t="s">
        <v>8</v>
      </c>
      <c r="U7" s="2"/>
      <c r="V7" s="60"/>
      <c r="W7" s="61"/>
      <c r="X7" s="71"/>
      <c r="Y7" s="51"/>
      <c r="Z7" s="52"/>
      <c r="AA7" s="2"/>
    </row>
    <row r="8" spans="2:27">
      <c r="B8" s="113"/>
      <c r="D8" s="60"/>
      <c r="E8" s="61" t="s">
        <v>117</v>
      </c>
      <c r="F8" s="71">
        <v>3</v>
      </c>
      <c r="G8" s="51" t="s">
        <v>7</v>
      </c>
      <c r="H8" s="52" t="s">
        <v>8</v>
      </c>
      <c r="I8" s="2"/>
      <c r="J8" s="60"/>
      <c r="K8" s="61" t="s">
        <v>117</v>
      </c>
      <c r="L8" s="71">
        <v>3</v>
      </c>
      <c r="M8" s="51" t="s">
        <v>7</v>
      </c>
      <c r="N8" s="52" t="s">
        <v>8</v>
      </c>
      <c r="O8" s="2"/>
      <c r="P8" s="60"/>
      <c r="Q8" s="61" t="s">
        <v>117</v>
      </c>
      <c r="R8" s="71">
        <v>3</v>
      </c>
      <c r="S8" s="51" t="s">
        <v>7</v>
      </c>
      <c r="T8" s="52" t="s">
        <v>8</v>
      </c>
      <c r="U8" s="2"/>
      <c r="V8" s="60"/>
      <c r="W8" s="61"/>
      <c r="X8" s="71"/>
      <c r="Y8" s="51"/>
      <c r="Z8" s="52"/>
      <c r="AA8" s="2"/>
    </row>
    <row r="9" spans="2:27">
      <c r="B9" s="113"/>
      <c r="D9" s="60"/>
      <c r="E9" s="61" t="s">
        <v>118</v>
      </c>
      <c r="F9" s="71">
        <v>3</v>
      </c>
      <c r="G9" s="51" t="s">
        <v>7</v>
      </c>
      <c r="H9" s="52" t="s">
        <v>8</v>
      </c>
      <c r="I9" s="2"/>
      <c r="J9" s="60"/>
      <c r="K9" s="61" t="s">
        <v>118</v>
      </c>
      <c r="L9" s="71">
        <v>3</v>
      </c>
      <c r="M9" s="51" t="s">
        <v>7</v>
      </c>
      <c r="N9" s="52" t="s">
        <v>8</v>
      </c>
      <c r="O9" s="2"/>
      <c r="P9" s="60"/>
      <c r="Q9" s="61" t="s">
        <v>118</v>
      </c>
      <c r="R9" s="71">
        <v>3</v>
      </c>
      <c r="S9" s="51" t="s">
        <v>7</v>
      </c>
      <c r="T9" s="52" t="s">
        <v>8</v>
      </c>
      <c r="U9" s="2"/>
      <c r="V9" s="60"/>
      <c r="W9" s="61"/>
      <c r="X9" s="71"/>
      <c r="Y9" s="51"/>
      <c r="Z9" s="52"/>
      <c r="AA9" s="2"/>
    </row>
    <row r="10" spans="2:27">
      <c r="B10" s="113"/>
      <c r="D10" s="60"/>
      <c r="E10" s="61" t="s">
        <v>119</v>
      </c>
      <c r="F10" s="71">
        <v>3</v>
      </c>
      <c r="G10" s="51" t="s">
        <v>7</v>
      </c>
      <c r="H10" s="52" t="s">
        <v>8</v>
      </c>
      <c r="I10" s="2"/>
      <c r="J10" s="60"/>
      <c r="K10" s="61" t="s">
        <v>119</v>
      </c>
      <c r="L10" s="71">
        <v>3</v>
      </c>
      <c r="M10" s="51" t="s">
        <v>7</v>
      </c>
      <c r="N10" s="52" t="s">
        <v>8</v>
      </c>
      <c r="O10" s="2"/>
      <c r="P10" s="60"/>
      <c r="Q10" s="61" t="s">
        <v>119</v>
      </c>
      <c r="R10" s="71">
        <v>3</v>
      </c>
      <c r="S10" s="51" t="s">
        <v>7</v>
      </c>
      <c r="T10" s="52" t="s">
        <v>8</v>
      </c>
      <c r="U10" s="2"/>
      <c r="V10" s="60"/>
      <c r="W10" s="61"/>
      <c r="X10" s="71"/>
      <c r="Y10" s="51"/>
      <c r="Z10" s="52"/>
      <c r="AA10" s="2"/>
    </row>
    <row r="11" spans="2:27" ht="15" customHeight="1">
      <c r="B11" s="113"/>
      <c r="D11" s="60"/>
      <c r="E11" s="61" t="s">
        <v>120</v>
      </c>
      <c r="F11" s="71">
        <v>3</v>
      </c>
      <c r="G11" s="51" t="s">
        <v>7</v>
      </c>
      <c r="H11" s="52" t="s">
        <v>8</v>
      </c>
      <c r="I11" s="2"/>
      <c r="J11" s="60"/>
      <c r="K11" s="61" t="s">
        <v>120</v>
      </c>
      <c r="L11" s="71">
        <v>3</v>
      </c>
      <c r="M11" s="51" t="s">
        <v>7</v>
      </c>
      <c r="N11" s="52" t="s">
        <v>8</v>
      </c>
      <c r="O11" s="2"/>
      <c r="P11" s="60"/>
      <c r="Q11" s="61" t="s">
        <v>120</v>
      </c>
      <c r="R11" s="71">
        <v>3</v>
      </c>
      <c r="S11" s="51" t="s">
        <v>7</v>
      </c>
      <c r="T11" s="52" t="s">
        <v>8</v>
      </c>
      <c r="U11" s="2"/>
      <c r="V11" s="60"/>
      <c r="W11" s="61" t="s">
        <v>124</v>
      </c>
      <c r="X11" s="71">
        <v>3</v>
      </c>
      <c r="Y11" s="51" t="s">
        <v>7</v>
      </c>
      <c r="Z11" s="52" t="s">
        <v>8</v>
      </c>
      <c r="AA11" s="2"/>
    </row>
    <row r="12" spans="2:27">
      <c r="B12" s="113"/>
      <c r="D12" s="60"/>
      <c r="E12" s="61" t="s">
        <v>122</v>
      </c>
      <c r="F12" s="71">
        <v>3</v>
      </c>
      <c r="G12" s="51" t="s">
        <v>7</v>
      </c>
      <c r="H12" s="52" t="s">
        <v>8</v>
      </c>
      <c r="I12" s="2"/>
      <c r="J12" s="60"/>
      <c r="K12" s="61" t="s">
        <v>111</v>
      </c>
      <c r="L12" s="71">
        <v>6</v>
      </c>
      <c r="M12" s="51" t="s">
        <v>7</v>
      </c>
      <c r="N12" s="52" t="s">
        <v>0</v>
      </c>
      <c r="O12" s="2"/>
      <c r="P12" s="60"/>
      <c r="Q12" s="61" t="s">
        <v>123</v>
      </c>
      <c r="R12" s="71">
        <v>6</v>
      </c>
      <c r="S12" s="51" t="s">
        <v>7</v>
      </c>
      <c r="T12" s="52" t="s">
        <v>0</v>
      </c>
      <c r="U12" s="2"/>
      <c r="V12" s="60"/>
      <c r="W12" s="61" t="s">
        <v>123</v>
      </c>
      <c r="X12" s="71">
        <v>3</v>
      </c>
      <c r="Y12" s="51" t="s">
        <v>7</v>
      </c>
      <c r="Z12" s="52" t="s">
        <v>0</v>
      </c>
      <c r="AA12" s="2"/>
    </row>
    <row r="13" spans="2:27">
      <c r="B13" s="113"/>
      <c r="D13" s="66"/>
      <c r="E13" s="67" t="s">
        <v>121</v>
      </c>
      <c r="F13" s="72">
        <v>3</v>
      </c>
      <c r="G13" s="68" t="s">
        <v>7</v>
      </c>
      <c r="H13" s="69" t="s">
        <v>8</v>
      </c>
      <c r="I13" s="2"/>
      <c r="J13" s="66"/>
      <c r="K13" s="67"/>
      <c r="L13" s="72"/>
      <c r="M13" s="68"/>
      <c r="N13" s="69"/>
      <c r="O13" s="2"/>
      <c r="P13" s="66"/>
      <c r="Q13" s="67"/>
      <c r="R13" s="72"/>
      <c r="S13" s="68"/>
      <c r="T13" s="69"/>
      <c r="U13" s="2"/>
      <c r="V13" s="66"/>
      <c r="W13" s="67"/>
      <c r="X13" s="72"/>
      <c r="Y13" s="68"/>
      <c r="Z13" s="69"/>
      <c r="AA13" s="2"/>
    </row>
    <row r="14" spans="2:27">
      <c r="B14" s="113"/>
      <c r="D14" s="66"/>
      <c r="E14" s="67"/>
      <c r="F14" s="72"/>
      <c r="G14" s="68"/>
      <c r="H14" s="69"/>
      <c r="I14" s="2"/>
      <c r="J14" s="66"/>
      <c r="K14" s="67"/>
      <c r="L14" s="72"/>
      <c r="M14" s="68"/>
      <c r="N14" s="69"/>
      <c r="O14" s="2"/>
      <c r="P14" s="66"/>
      <c r="Q14" s="67"/>
      <c r="R14" s="72"/>
      <c r="S14" s="68"/>
      <c r="T14" s="69"/>
      <c r="U14" s="2"/>
      <c r="V14" s="66"/>
      <c r="W14" s="67"/>
      <c r="X14" s="72"/>
      <c r="Y14" s="68"/>
      <c r="Z14" s="69"/>
      <c r="AA14" s="2"/>
    </row>
    <row r="15" spans="2:27">
      <c r="B15" s="113"/>
      <c r="D15" s="66"/>
      <c r="E15" s="67"/>
      <c r="F15" s="72"/>
      <c r="G15" s="68"/>
      <c r="H15" s="69"/>
      <c r="I15" s="2"/>
      <c r="J15" s="66"/>
      <c r="K15" s="67"/>
      <c r="L15" s="72"/>
      <c r="M15" s="68"/>
      <c r="N15" s="69"/>
      <c r="O15" s="2"/>
      <c r="P15" s="66"/>
      <c r="Q15" s="67"/>
      <c r="R15" s="72"/>
      <c r="S15" s="68"/>
      <c r="T15" s="69"/>
      <c r="U15" s="2"/>
      <c r="V15" s="66"/>
      <c r="W15" s="67"/>
      <c r="X15" s="72"/>
      <c r="Y15" s="68"/>
      <c r="Z15" s="69"/>
      <c r="AA15" s="2"/>
    </row>
    <row r="16" spans="2:27">
      <c r="B16" s="113"/>
      <c r="D16" s="66"/>
      <c r="E16" s="67"/>
      <c r="F16" s="72"/>
      <c r="G16" s="68"/>
      <c r="H16" s="69"/>
      <c r="I16" s="2"/>
      <c r="J16" s="66"/>
      <c r="K16" s="67"/>
      <c r="L16" s="72"/>
      <c r="M16" s="68"/>
      <c r="N16" s="69"/>
      <c r="O16" s="2"/>
      <c r="P16" s="66"/>
      <c r="Q16" s="67"/>
      <c r="R16" s="72"/>
      <c r="S16" s="68"/>
      <c r="T16" s="69"/>
      <c r="U16" s="2"/>
      <c r="V16" s="66"/>
      <c r="W16" s="67"/>
      <c r="X16" s="72"/>
      <c r="Y16" s="68"/>
      <c r="Z16" s="69"/>
      <c r="AA16" s="2"/>
    </row>
    <row r="17" spans="2:27">
      <c r="B17" s="113"/>
      <c r="D17" s="62"/>
      <c r="E17" s="67"/>
      <c r="F17" s="73"/>
      <c r="G17" s="53"/>
      <c r="H17" s="54"/>
      <c r="I17" s="2"/>
      <c r="J17" s="62"/>
      <c r="K17" s="67"/>
      <c r="L17" s="73"/>
      <c r="M17" s="53"/>
      <c r="N17" s="54"/>
      <c r="O17" s="2"/>
      <c r="P17" s="62"/>
      <c r="Q17" s="67"/>
      <c r="R17" s="73"/>
      <c r="S17" s="53"/>
      <c r="T17" s="54"/>
      <c r="U17" s="2"/>
      <c r="V17" s="62"/>
      <c r="W17" s="67"/>
      <c r="X17" s="73"/>
      <c r="Y17" s="53"/>
      <c r="Z17" s="54"/>
      <c r="AA17" s="2"/>
    </row>
    <row r="18" spans="2:27">
      <c r="B18" s="113"/>
      <c r="D18" s="107" t="str">
        <f>IF(D40&gt;D41,"BOT (School)","BPV (Stage)")</f>
        <v>BOT (School)</v>
      </c>
      <c r="E18" s="108"/>
      <c r="F18" s="108"/>
      <c r="G18" s="108"/>
      <c r="H18" s="109"/>
      <c r="I18" s="2"/>
      <c r="J18" s="107" t="str">
        <f>IF(J40&gt;J41,"BOT (School)","BPV (Stage)")</f>
        <v>BOT (School)</v>
      </c>
      <c r="K18" s="108"/>
      <c r="L18" s="108"/>
      <c r="M18" s="108"/>
      <c r="N18" s="109"/>
      <c r="O18" s="2"/>
      <c r="P18" s="107" t="str">
        <f>IF(P40&gt;P41,"BOT (School)","BPV (Stage)")</f>
        <v>BOT (School)</v>
      </c>
      <c r="Q18" s="108"/>
      <c r="R18" s="108"/>
      <c r="S18" s="108"/>
      <c r="T18" s="109"/>
      <c r="U18" s="2"/>
      <c r="V18" s="107" t="str">
        <f>IF(V40&gt;V41,"BOT (School)","BPV (Stage)")</f>
        <v>BPV (Stage)</v>
      </c>
      <c r="W18" s="108"/>
      <c r="X18" s="108"/>
      <c r="Y18" s="108"/>
      <c r="Z18" s="109"/>
      <c r="AA18" s="2"/>
    </row>
    <row r="19" spans="2:27">
      <c r="B19" s="96"/>
      <c r="D19" s="57"/>
      <c r="E19" s="110" t="s">
        <v>125</v>
      </c>
      <c r="F19" s="111"/>
      <c r="G19" s="111"/>
      <c r="H19" s="112"/>
      <c r="I19" s="2"/>
      <c r="J19" s="57"/>
      <c r="K19" s="110" t="s">
        <v>125</v>
      </c>
      <c r="L19" s="111"/>
      <c r="M19" s="111"/>
      <c r="N19" s="112"/>
      <c r="O19" s="2"/>
      <c r="P19" s="57"/>
      <c r="Q19" s="110" t="s">
        <v>125</v>
      </c>
      <c r="R19" s="111"/>
      <c r="S19" s="111"/>
      <c r="T19" s="112"/>
      <c r="U19" s="2"/>
      <c r="V19" s="57"/>
      <c r="W19" s="110" t="s">
        <v>125</v>
      </c>
      <c r="X19" s="111"/>
      <c r="Y19" s="111"/>
      <c r="Z19" s="112"/>
      <c r="AA19" s="2"/>
    </row>
    <row r="20" spans="2:27">
      <c r="B20" s="96"/>
      <c r="D20" s="64"/>
      <c r="E20" s="104"/>
      <c r="F20" s="105"/>
      <c r="G20" s="105"/>
      <c r="H20" s="106"/>
      <c r="I20" s="2"/>
      <c r="J20" s="64"/>
      <c r="K20" s="104"/>
      <c r="L20" s="105"/>
      <c r="M20" s="105"/>
      <c r="N20" s="106"/>
      <c r="O20" s="2"/>
      <c r="P20" s="64"/>
      <c r="Q20" s="104"/>
      <c r="R20" s="105"/>
      <c r="S20" s="105"/>
      <c r="T20" s="106"/>
      <c r="U20" s="2"/>
      <c r="V20" s="64"/>
      <c r="W20" s="104"/>
      <c r="X20" s="105"/>
      <c r="Y20" s="105"/>
      <c r="Z20" s="106"/>
      <c r="AA20" s="2"/>
    </row>
    <row r="21" spans="2:27">
      <c r="B21" s="96"/>
      <c r="D21" s="64"/>
      <c r="E21" s="104"/>
      <c r="F21" s="105"/>
      <c r="G21" s="105"/>
      <c r="H21" s="106"/>
      <c r="I21" s="2"/>
      <c r="J21" s="64"/>
      <c r="K21" s="104"/>
      <c r="L21" s="105"/>
      <c r="M21" s="105"/>
      <c r="N21" s="106"/>
      <c r="O21" s="2"/>
      <c r="P21" s="64"/>
      <c r="Q21" s="104"/>
      <c r="R21" s="105"/>
      <c r="S21" s="105"/>
      <c r="T21" s="106"/>
      <c r="U21" s="2"/>
      <c r="V21" s="64"/>
      <c r="W21" s="104"/>
      <c r="X21" s="105"/>
      <c r="Y21" s="105"/>
      <c r="Z21" s="106"/>
      <c r="AA21" s="2"/>
    </row>
    <row r="22" spans="2:27">
      <c r="B22" s="96"/>
      <c r="D22" s="64"/>
      <c r="E22" s="104"/>
      <c r="F22" s="105"/>
      <c r="G22" s="105"/>
      <c r="H22" s="106"/>
      <c r="I22" s="2"/>
      <c r="J22" s="64"/>
      <c r="K22" s="104"/>
      <c r="L22" s="105"/>
      <c r="M22" s="105"/>
      <c r="N22" s="106"/>
      <c r="O22" s="2"/>
      <c r="P22" s="64"/>
      <c r="Q22" s="104"/>
      <c r="R22" s="105"/>
      <c r="S22" s="105"/>
      <c r="T22" s="106"/>
      <c r="U22" s="2"/>
      <c r="V22" s="64"/>
      <c r="W22" s="104"/>
      <c r="X22" s="105"/>
      <c r="Y22" s="105"/>
      <c r="Z22" s="106"/>
      <c r="AA22" s="2"/>
    </row>
    <row r="23" spans="2:27">
      <c r="B23" s="96"/>
      <c r="D23" s="64"/>
      <c r="E23" s="104"/>
      <c r="F23" s="105"/>
      <c r="G23" s="105"/>
      <c r="H23" s="106"/>
      <c r="I23" s="2"/>
      <c r="J23" s="64"/>
      <c r="K23" s="104"/>
      <c r="L23" s="105"/>
      <c r="M23" s="105"/>
      <c r="N23" s="106"/>
      <c r="O23" s="2"/>
      <c r="P23" s="64"/>
      <c r="Q23" s="104"/>
      <c r="R23" s="105"/>
      <c r="S23" s="105"/>
      <c r="T23" s="106"/>
      <c r="U23" s="2"/>
      <c r="V23" s="64"/>
      <c r="W23" s="104"/>
      <c r="X23" s="105"/>
      <c r="Y23" s="105"/>
      <c r="Z23" s="106"/>
      <c r="AA23" s="2"/>
    </row>
    <row r="24" spans="2:27">
      <c r="B24" s="96"/>
      <c r="D24" s="64"/>
      <c r="E24" s="104"/>
      <c r="F24" s="105"/>
      <c r="G24" s="105"/>
      <c r="H24" s="106"/>
      <c r="I24" s="2"/>
      <c r="J24" s="64"/>
      <c r="K24" s="104"/>
      <c r="L24" s="105"/>
      <c r="M24" s="105"/>
      <c r="N24" s="106"/>
      <c r="O24" s="2"/>
      <c r="P24" s="64"/>
      <c r="Q24" s="104"/>
      <c r="R24" s="105"/>
      <c r="S24" s="105"/>
      <c r="T24" s="106"/>
      <c r="U24" s="2"/>
      <c r="V24" s="64"/>
      <c r="W24" s="104"/>
      <c r="X24" s="105"/>
      <c r="Y24" s="105"/>
      <c r="Z24" s="106"/>
      <c r="AA24" s="2"/>
    </row>
    <row r="25" spans="2:27">
      <c r="B25" s="96"/>
      <c r="D25" s="55"/>
      <c r="E25" s="103" t="s">
        <v>53</v>
      </c>
      <c r="F25" s="98"/>
      <c r="G25" s="98"/>
      <c r="H25" s="99"/>
      <c r="I25" s="2"/>
      <c r="J25" s="55"/>
      <c r="K25" s="103" t="s">
        <v>53</v>
      </c>
      <c r="L25" s="98"/>
      <c r="M25" s="98"/>
      <c r="N25" s="99"/>
      <c r="O25" s="2"/>
      <c r="P25" s="55"/>
      <c r="Q25" s="103" t="s">
        <v>53</v>
      </c>
      <c r="R25" s="98"/>
      <c r="S25" s="98"/>
      <c r="T25" s="99"/>
      <c r="U25" s="2"/>
      <c r="V25" s="55"/>
      <c r="W25" s="103" t="s">
        <v>53</v>
      </c>
      <c r="X25" s="98"/>
      <c r="Y25" s="98"/>
      <c r="Z25" s="99"/>
      <c r="AA25" s="2"/>
    </row>
    <row r="26" spans="2:27">
      <c r="B26" s="96"/>
      <c r="D26" s="64" t="s">
        <v>55</v>
      </c>
      <c r="E26" s="97" t="str">
        <f>IF(D26="","",(VLOOKUP(D26,Competenties!$B$3:$C$27,2)))</f>
        <v>Beslissen en activiteiten initiëren</v>
      </c>
      <c r="F26" s="98"/>
      <c r="G26" s="98"/>
      <c r="H26" s="99"/>
      <c r="I26" s="2"/>
      <c r="J26" s="64"/>
      <c r="K26" s="97" t="str">
        <f>IF(J26="","",(VLOOKUP(J26,Competenties!$B$3:$C$27,2)))</f>
        <v/>
      </c>
      <c r="L26" s="98"/>
      <c r="M26" s="98"/>
      <c r="N26" s="99"/>
      <c r="O26" s="2"/>
      <c r="P26" s="64"/>
      <c r="Q26" s="97" t="str">
        <f>IF(P26="","",(VLOOKUP(P26,Competenties!$B$3:$C$27,2)))</f>
        <v/>
      </c>
      <c r="R26" s="98"/>
      <c r="S26" s="98"/>
      <c r="T26" s="99"/>
      <c r="U26" s="2"/>
      <c r="V26" s="64"/>
      <c r="W26" s="97" t="str">
        <f>IF(V26="","",(VLOOKUP(V26,Competenties!$B$3:$C$27,2)))</f>
        <v/>
      </c>
      <c r="X26" s="98"/>
      <c r="Y26" s="98"/>
      <c r="Z26" s="99"/>
      <c r="AA26" s="2"/>
    </row>
    <row r="27" spans="2:27">
      <c r="B27" s="96"/>
      <c r="D27" s="64" t="s">
        <v>1</v>
      </c>
      <c r="E27" s="97" t="str">
        <f>IF(D27="","",(VLOOKUP(D27,Competenties!$B$3:$C$27,2)))</f>
        <v>Aansturen</v>
      </c>
      <c r="F27" s="98"/>
      <c r="G27" s="98"/>
      <c r="H27" s="99"/>
      <c r="I27" s="2"/>
      <c r="J27" s="64"/>
      <c r="K27" s="97" t="str">
        <f>IF(J27="","",(VLOOKUP(J27,Competenties!$B$3:$C$27,2)))</f>
        <v/>
      </c>
      <c r="L27" s="98"/>
      <c r="M27" s="98"/>
      <c r="N27" s="99"/>
      <c r="O27" s="2"/>
      <c r="P27" s="64"/>
      <c r="Q27" s="97" t="str">
        <f>IF(P27="","",(VLOOKUP(P27,Competenties!$B$3:$C$27,2)))</f>
        <v/>
      </c>
      <c r="R27" s="98"/>
      <c r="S27" s="98"/>
      <c r="T27" s="99"/>
      <c r="U27" s="2"/>
      <c r="V27" s="64"/>
      <c r="W27" s="97" t="str">
        <f>IF(V27="","",(VLOOKUP(V27,Competenties!$B$3:$C$27,2)))</f>
        <v/>
      </c>
      <c r="X27" s="98"/>
      <c r="Y27" s="98"/>
      <c r="Z27" s="99"/>
      <c r="AA27" s="2"/>
    </row>
    <row r="28" spans="2:27">
      <c r="B28" s="96"/>
      <c r="D28" s="64" t="s">
        <v>58</v>
      </c>
      <c r="E28" s="97" t="str">
        <f>IF(D28="","",(VLOOKUP(D28,Competenties!$B$3:$C$27,2)))</f>
        <v>Begeleiden</v>
      </c>
      <c r="F28" s="98"/>
      <c r="G28" s="98"/>
      <c r="H28" s="99"/>
      <c r="I28" s="2"/>
      <c r="J28" s="64"/>
      <c r="K28" s="97" t="str">
        <f>IF(J28="","",(VLOOKUP(J28,Competenties!$B$3:$C$27,2)))</f>
        <v/>
      </c>
      <c r="L28" s="98"/>
      <c r="M28" s="98"/>
      <c r="N28" s="99"/>
      <c r="O28" s="2"/>
      <c r="P28" s="64"/>
      <c r="Q28" s="97" t="str">
        <f>IF(P28="","",(VLOOKUP(P28,Competenties!$B$3:$C$27,2)))</f>
        <v/>
      </c>
      <c r="R28" s="98"/>
      <c r="S28" s="98"/>
      <c r="T28" s="99"/>
      <c r="U28" s="2"/>
      <c r="V28" s="64"/>
      <c r="W28" s="97" t="str">
        <f>IF(V28="","",(VLOOKUP(V28,Competenties!$B$3:$C$27,2)))</f>
        <v/>
      </c>
      <c r="X28" s="98"/>
      <c r="Y28" s="98"/>
      <c r="Z28" s="99"/>
      <c r="AA28" s="2"/>
    </row>
    <row r="29" spans="2:27">
      <c r="B29" s="96"/>
      <c r="D29" s="64"/>
      <c r="E29" s="97" t="str">
        <f>IF(D29="","",(VLOOKUP(D29,Competenties!$B$3:$C$27,2)))</f>
        <v/>
      </c>
      <c r="F29" s="98"/>
      <c r="G29" s="98"/>
      <c r="H29" s="99"/>
      <c r="I29" s="2"/>
      <c r="J29" s="64"/>
      <c r="K29" s="97" t="str">
        <f>IF(J29="","",(VLOOKUP(J29,Competenties!$B$3:$C$27,2)))</f>
        <v/>
      </c>
      <c r="L29" s="98"/>
      <c r="M29" s="98"/>
      <c r="N29" s="99"/>
      <c r="O29" s="2"/>
      <c r="P29" s="64"/>
      <c r="Q29" s="97" t="str">
        <f>IF(P29="","",(VLOOKUP(P29,Competenties!$B$3:$C$27,2)))</f>
        <v/>
      </c>
      <c r="R29" s="98"/>
      <c r="S29" s="98"/>
      <c r="T29" s="99"/>
      <c r="U29" s="2"/>
      <c r="V29" s="64"/>
      <c r="W29" s="97" t="str">
        <f>IF(V29="","",(VLOOKUP(V29,Competenties!$B$3:$C$27,2)))</f>
        <v/>
      </c>
      <c r="X29" s="98"/>
      <c r="Y29" s="98"/>
      <c r="Z29" s="99"/>
      <c r="AA29" s="2"/>
    </row>
    <row r="30" spans="2:27">
      <c r="B30" s="96"/>
      <c r="D30" s="65"/>
      <c r="E30" s="100" t="str">
        <f>IF(D30="","",(VLOOKUP(D30,Competenties!$B$3:$C$27,2)))</f>
        <v/>
      </c>
      <c r="F30" s="101"/>
      <c r="G30" s="101"/>
      <c r="H30" s="102"/>
      <c r="I30" s="2"/>
      <c r="J30" s="65"/>
      <c r="K30" s="100" t="str">
        <f>IF(J30="","",(VLOOKUP(J30,Competenties!$B$3:$C$27,2)))</f>
        <v/>
      </c>
      <c r="L30" s="101"/>
      <c r="M30" s="101"/>
      <c r="N30" s="102"/>
      <c r="O30" s="2"/>
      <c r="P30" s="65"/>
      <c r="Q30" s="100" t="str">
        <f>IF(P30="","",(VLOOKUP(P30,Competenties!$B$3:$C$27,2)))</f>
        <v/>
      </c>
      <c r="R30" s="101"/>
      <c r="S30" s="101"/>
      <c r="T30" s="102"/>
      <c r="U30" s="2"/>
      <c r="V30" s="65"/>
      <c r="W30" s="100" t="str">
        <f>IF(V30="","",(VLOOKUP(V30,Competenties!$B$3:$C$27,2)))</f>
        <v/>
      </c>
      <c r="X30" s="101"/>
      <c r="Y30" s="101"/>
      <c r="Z30" s="102"/>
      <c r="AA30" s="2"/>
    </row>
    <row r="31" spans="2:27">
      <c r="B31" s="96"/>
      <c r="D31" s="55"/>
      <c r="E31" s="103" t="s">
        <v>110</v>
      </c>
      <c r="F31" s="98"/>
      <c r="G31" s="98"/>
      <c r="H31" s="99"/>
      <c r="I31" s="2"/>
      <c r="J31" s="55"/>
      <c r="K31" s="103" t="s">
        <v>110</v>
      </c>
      <c r="L31" s="98"/>
      <c r="M31" s="98"/>
      <c r="N31" s="99"/>
      <c r="O31" s="2"/>
      <c r="P31" s="55"/>
      <c r="Q31" s="103" t="s">
        <v>110</v>
      </c>
      <c r="R31" s="98"/>
      <c r="S31" s="98"/>
      <c r="T31" s="99"/>
      <c r="U31" s="2"/>
      <c r="V31" s="55"/>
      <c r="W31" s="103" t="s">
        <v>110</v>
      </c>
      <c r="X31" s="98"/>
      <c r="Y31" s="98"/>
      <c r="Z31" s="99"/>
      <c r="AA31" s="2"/>
    </row>
    <row r="32" spans="2:27">
      <c r="B32" s="96"/>
      <c r="D32" s="64"/>
      <c r="E32" s="97"/>
      <c r="F32" s="98"/>
      <c r="G32" s="98"/>
      <c r="H32" s="99"/>
      <c r="I32" s="2"/>
      <c r="J32" s="64"/>
      <c r="K32" s="97"/>
      <c r="L32" s="98"/>
      <c r="M32" s="98"/>
      <c r="N32" s="99"/>
      <c r="O32" s="2"/>
      <c r="P32" s="64"/>
      <c r="Q32" s="97"/>
      <c r="R32" s="98"/>
      <c r="S32" s="98"/>
      <c r="T32" s="99"/>
      <c r="U32" s="2"/>
      <c r="V32" s="64"/>
      <c r="W32" s="97"/>
      <c r="X32" s="98"/>
      <c r="Y32" s="98"/>
      <c r="Z32" s="99"/>
      <c r="AA32" s="2"/>
    </row>
    <row r="33" spans="2:27">
      <c r="B33" s="96"/>
      <c r="D33" s="64"/>
      <c r="E33" s="97"/>
      <c r="F33" s="98"/>
      <c r="G33" s="98"/>
      <c r="H33" s="99"/>
      <c r="I33" s="2"/>
      <c r="J33" s="64"/>
      <c r="K33" s="97"/>
      <c r="L33" s="98"/>
      <c r="M33" s="98"/>
      <c r="N33" s="99"/>
      <c r="O33" s="2"/>
      <c r="P33" s="64"/>
      <c r="Q33" s="97"/>
      <c r="R33" s="98"/>
      <c r="S33" s="98"/>
      <c r="T33" s="99"/>
      <c r="U33" s="2"/>
      <c r="V33" s="64"/>
      <c r="W33" s="97"/>
      <c r="X33" s="98"/>
      <c r="Y33" s="98"/>
      <c r="Z33" s="99"/>
      <c r="AA33" s="2"/>
    </row>
    <row r="34" spans="2:27">
      <c r="B34" s="96"/>
      <c r="D34" s="64"/>
      <c r="E34" s="97"/>
      <c r="F34" s="98"/>
      <c r="G34" s="98"/>
      <c r="H34" s="99"/>
      <c r="I34" s="2"/>
      <c r="J34" s="64"/>
      <c r="K34" s="97"/>
      <c r="L34" s="98"/>
      <c r="M34" s="98"/>
      <c r="N34" s="99"/>
      <c r="O34" s="2"/>
      <c r="P34" s="64"/>
      <c r="Q34" s="97"/>
      <c r="R34" s="98"/>
      <c r="S34" s="98"/>
      <c r="T34" s="99"/>
      <c r="U34" s="2"/>
      <c r="V34" s="64"/>
      <c r="W34" s="97"/>
      <c r="X34" s="98"/>
      <c r="Y34" s="98"/>
      <c r="Z34" s="99"/>
      <c r="AA34" s="2"/>
    </row>
    <row r="35" spans="2:27">
      <c r="B35" s="96"/>
      <c r="D35" s="64"/>
      <c r="E35" s="97"/>
      <c r="F35" s="98"/>
      <c r="G35" s="98"/>
      <c r="H35" s="99"/>
      <c r="I35" s="2"/>
      <c r="J35" s="64"/>
      <c r="K35" s="97"/>
      <c r="L35" s="98"/>
      <c r="M35" s="98"/>
      <c r="N35" s="99"/>
      <c r="O35" s="2"/>
      <c r="P35" s="64"/>
      <c r="Q35" s="97"/>
      <c r="R35" s="98"/>
      <c r="S35" s="98"/>
      <c r="T35" s="99"/>
      <c r="U35" s="2"/>
      <c r="V35" s="64"/>
      <c r="W35" s="97"/>
      <c r="X35" s="98"/>
      <c r="Y35" s="98"/>
      <c r="Z35" s="99"/>
      <c r="AA35" s="2"/>
    </row>
    <row r="36" spans="2:27">
      <c r="B36" s="96"/>
      <c r="D36" s="64"/>
      <c r="E36" s="97"/>
      <c r="F36" s="98"/>
      <c r="G36" s="98"/>
      <c r="H36" s="99"/>
      <c r="I36" s="2"/>
      <c r="J36" s="64"/>
      <c r="K36" s="97"/>
      <c r="L36" s="98"/>
      <c r="M36" s="98"/>
      <c r="N36" s="99"/>
      <c r="O36" s="2"/>
      <c r="P36" s="64"/>
      <c r="Q36" s="97"/>
      <c r="R36" s="98"/>
      <c r="S36" s="98"/>
      <c r="T36" s="99"/>
      <c r="U36" s="2"/>
      <c r="V36" s="64"/>
      <c r="W36" s="97"/>
      <c r="X36" s="98"/>
      <c r="Y36" s="98"/>
      <c r="Z36" s="99"/>
      <c r="AA36" s="2"/>
    </row>
    <row r="37" spans="2:27">
      <c r="B37" s="96"/>
      <c r="D37" s="65"/>
      <c r="E37" s="100"/>
      <c r="F37" s="101"/>
      <c r="G37" s="101"/>
      <c r="H37" s="102"/>
      <c r="I37" s="2"/>
      <c r="J37" s="65"/>
      <c r="K37" s="100"/>
      <c r="L37" s="101"/>
      <c r="M37" s="101"/>
      <c r="N37" s="102"/>
      <c r="O37" s="2"/>
      <c r="P37" s="65"/>
      <c r="Q37" s="100"/>
      <c r="R37" s="101"/>
      <c r="S37" s="101"/>
      <c r="T37" s="102"/>
      <c r="U37" s="2"/>
      <c r="V37" s="65"/>
      <c r="W37" s="100"/>
      <c r="X37" s="101"/>
      <c r="Y37" s="101"/>
      <c r="Z37" s="102"/>
      <c r="AA37" s="2"/>
    </row>
    <row r="38" spans="2:27">
      <c r="D38" s="1"/>
      <c r="J38" s="1"/>
      <c r="P38" s="1"/>
      <c r="V38" s="1"/>
    </row>
    <row r="39" spans="2:27" outlineLevel="1">
      <c r="D39" s="6">
        <v>9</v>
      </c>
      <c r="E39" s="7" t="s">
        <v>9</v>
      </c>
      <c r="F39" s="6"/>
      <c r="G39" s="6"/>
      <c r="H39" s="6"/>
      <c r="I39" s="6"/>
      <c r="J39" s="6">
        <v>9</v>
      </c>
      <c r="K39" s="7" t="s">
        <v>9</v>
      </c>
      <c r="L39" s="6"/>
      <c r="M39" s="6"/>
      <c r="N39" s="6"/>
      <c r="O39" s="6"/>
      <c r="P39" s="6">
        <v>9</v>
      </c>
      <c r="Q39" s="7" t="s">
        <v>9</v>
      </c>
      <c r="R39" s="6"/>
      <c r="S39" s="6"/>
      <c r="T39" s="6"/>
      <c r="U39" s="6"/>
      <c r="V39" s="6">
        <v>9</v>
      </c>
      <c r="W39" s="7" t="s">
        <v>9</v>
      </c>
      <c r="X39" s="6"/>
      <c r="Y39" s="6"/>
      <c r="Z39" s="6"/>
      <c r="AA39" s="6"/>
    </row>
    <row r="40" spans="2:27" outlineLevel="1">
      <c r="D40" s="9">
        <f>D39*SUM(IF(G5="S",F5,0),IF(G6="S",F6,0),IF(G7="S",F7,0),IF(G8="S",F8,0),IF(G9="S",F9,0),IF(G10="S",F10,0),IF(G11="S",F11,0),IF(G12="S",F12,0),IF(G13="S",F13,0),IF(G14="S",F14,0),IF(G15="S",F15,0),IF(G16="S",F16,0),IF(G17="S",F17,0))</f>
        <v>243</v>
      </c>
      <c r="E40" s="6" t="s">
        <v>10</v>
      </c>
      <c r="F40" s="6"/>
      <c r="G40" s="6"/>
      <c r="H40" s="6"/>
      <c r="I40" s="6"/>
      <c r="J40" s="9">
        <f>J39*SUM(IF(M5="S",L5,0),IF(M6="S",L6,0),IF(M7="S",L7,0),IF(M8="S",L8,0),IF(M9="S",L9,0),IF(M10="S",L10,0),IF(M11="S",L11,0),IF(M12="S",L12,0),IF(M13="S",L13,0),IF(M14="S",L14,0),IF(M15="S",L15,0),IF(M16="S",L16,0),IF(M17="S",L17,0))</f>
        <v>243</v>
      </c>
      <c r="K40" s="6" t="s">
        <v>10</v>
      </c>
      <c r="L40" s="6"/>
      <c r="M40" s="6"/>
      <c r="N40" s="6"/>
      <c r="O40" s="6"/>
      <c r="P40" s="9">
        <f>P39*SUM(IF(S5="S",R5,0),IF(S6="S",R6,0),IF(S7="S",R7,0),IF(S8="S",R8,0),IF(S9="S",R9,0),IF(S10="S",R10,0),IF(S11="S",R11,0),IF(S12="S",R12,0),IF(S13="S",R13,0),IF(S14="S",R14,0),IF(S15="S",R15,0),IF(S16="S",R16,0),IF(S17="S",R17,0))</f>
        <v>243</v>
      </c>
      <c r="Q40" s="6" t="s">
        <v>10</v>
      </c>
      <c r="R40" s="6"/>
      <c r="S40" s="6"/>
      <c r="T40" s="6"/>
      <c r="U40" s="6"/>
      <c r="V40" s="9">
        <f>V39*SUM(IF(Y5="S",X5,0),IF(Y6="S",X6,0),IF(Y7="S",X7,0),IF(Y8="S",X8,0),IF(Y9="S",X9,0),IF(Y10="S",X10,0),IF(Y11="S",X11,0),IF(Y12="S",X12,0),IF(Y13="S",X13,0),IF(Y14="S",X14,0),IF(Y15="S",X15,0),IF(Y16="S",X16,0),IF(Y17="S",X17,0))</f>
        <v>54</v>
      </c>
      <c r="W40" s="6" t="s">
        <v>10</v>
      </c>
      <c r="X40" s="6"/>
      <c r="Y40" s="6"/>
      <c r="Z40" s="6"/>
      <c r="AA40" s="6"/>
    </row>
    <row r="41" spans="2:27" outlineLevel="1">
      <c r="D41" s="9">
        <f>D39*SUM(IF(G5="B",F5,0),IF(G6="B",F6,0),IF(G7="B",F7,0),IF(G8="B",F8,0),IF(G9="B",F9,0),IF(G10="B",F10,0),IF(G11="B",F11,0),IF(G12="B",F12,0),IF(G13="B",F13,0),IF(G14="B",F14,0),IF(G15="B",F15,0),IF(G16="B",F16,0),IF(G17="B",F17,0))</f>
        <v>0</v>
      </c>
      <c r="E41" s="6" t="s">
        <v>11</v>
      </c>
      <c r="F41" s="6"/>
      <c r="G41" s="6"/>
      <c r="H41" s="6"/>
      <c r="I41" s="6"/>
      <c r="J41" s="9">
        <f>J39*SUM(IF(M5="B",L5,0),IF(M6="B",L6,0),IF(M7="B",L7,0),IF(M8="B",L8,0),IF(M9="B",L9,0),IF(M10="B",L10,0),IF(M11="B",L11,0),IF(M12="B",L12,0),IF(M13="B",L13,0),IF(M14="B",L14,0),IF(M15="B",L15,0),IF(M16="B",L16,0),IF(M17="B",L17,0))</f>
        <v>0</v>
      </c>
      <c r="K41" s="6" t="s">
        <v>11</v>
      </c>
      <c r="L41" s="6"/>
      <c r="M41" s="6"/>
      <c r="N41" s="6"/>
      <c r="O41" s="6"/>
      <c r="P41" s="9">
        <f>P39*SUM(IF(S5="B",R5,0),IF(S6="B",R6,0),IF(S7="B",R7,0),IF(S8="B",R8,0),IF(S9="B",R9,0),IF(S10="B",R10,0),IF(S11="B",R11,0),IF(S12="B",R12,0),IF(S13="B",R13,0),IF(S14="B",R14,0),IF(S15="B",R15,0),IF(S16="B",R16,0),IF(S17="B",R17,0))</f>
        <v>0</v>
      </c>
      <c r="Q41" s="6" t="s">
        <v>11</v>
      </c>
      <c r="R41" s="6"/>
      <c r="S41" s="6"/>
      <c r="T41" s="6"/>
      <c r="U41" s="6"/>
      <c r="V41" s="9">
        <f>V39*SUM(IF(Y5="B",X5,0),IF(Y6="B",X6,0),IF(Y7="B",X7,0),IF(Y8="B",X8,0),IF(Y9="B",X9,0),IF(Y10="B",X10,0),IF(Y11="B",X11,0),IF(Y12="B",X12,0),IF(Y13="B",X13,0),IF(Y14="B",X14,0),IF(Y15="B",X15,0),IF(Y16="B",X16,0),IF(Y17="B",X17,0))</f>
        <v>261</v>
      </c>
      <c r="W41" s="6" t="s">
        <v>11</v>
      </c>
      <c r="X41" s="6"/>
      <c r="Y41" s="6"/>
      <c r="Z41" s="6"/>
      <c r="AA41" s="6"/>
    </row>
    <row r="42" spans="2:27" outlineLevel="1">
      <c r="D42" s="9">
        <f>D39*SUM(IF(H5="P",F5,0),IF(H6="P",F6,0),IF(H7="P",F7,0),IF(H8="P",F8,0),IF(H9="P",F9,0),IF(H10="P",F10,0),IF(H11="P",F11,0),IF(H12="P",F12,0),IF(H13="P",F13,0),IF(H14="P",F14,0),IF(H15="P",F15,0),IF(H16="P",F16,0),IF(H17="P",F17,0))</f>
        <v>243</v>
      </c>
      <c r="E42" s="6" t="s">
        <v>12</v>
      </c>
      <c r="F42" s="6"/>
      <c r="G42" s="6"/>
      <c r="H42" s="6"/>
      <c r="I42" s="6"/>
      <c r="J42" s="9">
        <f>J39*SUM(IF(N5="P",L5,0),IF(N6="P",L6,0),IF(N7="P",L7,0),IF(N8="P",L8,0),IF(N9="P",L9,0),IF(N10="P",L10,0),IF(N11="P",L11,0),IF(N12="P",L12,0),IF(N13="P",L13,0),IF(N14="P",L14,0),IF(N15="P",L15,0),IF(N16="P",L16,0),IF(N17="P",L17,0))</f>
        <v>189</v>
      </c>
      <c r="K42" s="6" t="s">
        <v>12</v>
      </c>
      <c r="L42" s="6"/>
      <c r="M42" s="6"/>
      <c r="N42" s="6"/>
      <c r="O42" s="6"/>
      <c r="P42" s="9">
        <f>P39*SUM(IF(T5="P",R5,0),IF(T6="P",R6,0),IF(T7="P",R7,0),IF(T8="P",R8,0),IF(T9="P",R9,0),IF(T10="P",R10,0),IF(T11="P",R11,0),IF(T12="P",R12,0),IF(T13="P",R13,0),IF(T14="P",R14,0),IF(T15="P",R15,0),IF(T16="P",R16,0),IF(T17="P",R17,0))</f>
        <v>189</v>
      </c>
      <c r="Q42" s="6" t="s">
        <v>12</v>
      </c>
      <c r="R42" s="6"/>
      <c r="S42" s="6"/>
      <c r="T42" s="6"/>
      <c r="U42" s="6"/>
      <c r="V42" s="9">
        <f>V39*SUM(IF(Z5="P",X5,0),IF(Z6="P",X6,0),IF(Z7="P",X7,0),IF(Z8="P",X8,0),IF(Z9="P",X9,0),IF(Z10="P",X10,0),IF(Z11="P",X11,0),IF(Z12="P",X12,0),IF(Z13="P",X13,0),IF(Z14="P",X14,0),IF(Z15="P",X15,0),IF(Z16="P",X16,0),IF(Z17="P",X17,0))</f>
        <v>288</v>
      </c>
      <c r="W42" s="6" t="s">
        <v>12</v>
      </c>
      <c r="X42" s="6"/>
      <c r="Y42" s="6"/>
      <c r="Z42" s="6"/>
      <c r="AA42" s="6"/>
    </row>
    <row r="43" spans="2:27" outlineLevel="1">
      <c r="D43" s="9">
        <f>D39*SUM(IF(H5="K",F5,0),IF(H6="K",F6,0),IF(H7="K",F7,0),IF(H8="K",F8,0),IF(H9="K",F9,0),IF(H10="K",F10,0),IF(H11="K",F11,0),IF(H12="K",F12,0),IF(H13="K",F13,0),IF(H14="K",F14,0),IF(H15="K",F15,0),IF(H16="K",F16,0),IF(H17="K",F17,0))</f>
        <v>0</v>
      </c>
      <c r="E43" s="6" t="s">
        <v>13</v>
      </c>
      <c r="F43" s="6"/>
      <c r="G43" s="6"/>
      <c r="H43" s="6"/>
      <c r="I43" s="6"/>
      <c r="J43" s="9">
        <f>J39*SUM(IF(N5="K",L5,0),IF(N6="K",L6,0),IF(N7="K",L7,0),IF(N8="K",L8,0),IF(N9="K",L9,0),IF(N10="K",L10,0),IF(N11="K",L11,0),IF(N12="K",L12,0),IF(N13="K",L13,0),IF(N14="K",L14,0),IF(N15="K",L15,0),IF(N16="K",L16,0),IF(N17="K",L17,0))</f>
        <v>54</v>
      </c>
      <c r="K43" s="6" t="s">
        <v>13</v>
      </c>
      <c r="L43" s="6"/>
      <c r="M43" s="6"/>
      <c r="N43" s="6"/>
      <c r="O43" s="6"/>
      <c r="P43" s="9">
        <f>P39*SUM(IF(T5="K",R5,0),IF(T6="K",R6,0),IF(T7="K",R7,0),IF(T8="K",R8,0),IF(T9="K",R9,0),IF(T10="K",R10,0),IF(T11="K",R11,0),IF(T12="K",R12,0),IF(T13="K",R13,0),IF(T14="K",R14,0),IF(T15="K",R15,0),IF(T16="K",R16,0),IF(T17="K",R17,0))</f>
        <v>54</v>
      </c>
      <c r="Q43" s="6" t="s">
        <v>13</v>
      </c>
      <c r="R43" s="6"/>
      <c r="S43" s="6"/>
      <c r="T43" s="6"/>
      <c r="U43" s="6"/>
      <c r="V43" s="9">
        <f>V39*SUM(IF(Z5="K",X5,0),IF(Z6="K",X6,0),IF(Z7="K",X7,0),IF(Z8="K",X8,0),IF(Z9="K",X9,0),IF(Z10="K",X10,0),IF(Z11="K",X11,0),IF(Z12="K",X12,0),IF(Z13="K",X13,0),IF(Z14="K",X14,0),IF(Z15="K",X15,0),IF(Z16="K",X16,0),IF(Z17="K",X17,0))</f>
        <v>27</v>
      </c>
      <c r="W43" s="6" t="s">
        <v>13</v>
      </c>
      <c r="X43" s="6"/>
      <c r="Y43" s="6"/>
      <c r="Z43" s="6"/>
      <c r="AA43" s="6"/>
    </row>
    <row r="44" spans="2:27" outlineLevel="1"/>
    <row r="45" spans="2:27" ht="18.75">
      <c r="B45" s="113" t="s">
        <v>20</v>
      </c>
      <c r="D45" s="114" t="s">
        <v>22</v>
      </c>
      <c r="E45" s="115"/>
      <c r="F45" s="115"/>
      <c r="G45" s="115"/>
      <c r="H45" s="116"/>
      <c r="I45" s="8"/>
      <c r="J45" s="114" t="s">
        <v>23</v>
      </c>
      <c r="K45" s="115"/>
      <c r="L45" s="115"/>
      <c r="M45" s="115"/>
      <c r="N45" s="116"/>
      <c r="O45" s="8"/>
      <c r="P45" s="114" t="s">
        <v>24</v>
      </c>
      <c r="Q45" s="115"/>
      <c r="R45" s="115"/>
      <c r="S45" s="115"/>
      <c r="T45" s="116"/>
      <c r="U45" s="8"/>
      <c r="V45" s="114" t="s">
        <v>25</v>
      </c>
      <c r="W45" s="115"/>
      <c r="X45" s="115"/>
      <c r="Y45" s="115"/>
      <c r="Z45" s="116"/>
      <c r="AA45" s="8"/>
    </row>
    <row r="46" spans="2:27">
      <c r="B46" s="113"/>
      <c r="D46" s="117" t="s">
        <v>38</v>
      </c>
      <c r="E46" s="118"/>
      <c r="F46" s="118"/>
      <c r="G46" s="118"/>
      <c r="H46" s="119"/>
      <c r="I46" s="8"/>
      <c r="J46" s="117" t="s">
        <v>39</v>
      </c>
      <c r="K46" s="118"/>
      <c r="L46" s="118"/>
      <c r="M46" s="118"/>
      <c r="N46" s="119"/>
      <c r="O46" s="8"/>
      <c r="P46" s="117" t="s">
        <v>41</v>
      </c>
      <c r="Q46" s="118"/>
      <c r="R46" s="118"/>
      <c r="S46" s="118"/>
      <c r="T46" s="119"/>
      <c r="U46" s="8"/>
      <c r="V46" s="117" t="s">
        <v>42</v>
      </c>
      <c r="W46" s="118"/>
      <c r="X46" s="118"/>
      <c r="Y46" s="118"/>
      <c r="Z46" s="119"/>
      <c r="AA46" s="8"/>
    </row>
    <row r="47" spans="2:27" ht="15" customHeight="1">
      <c r="B47" s="113"/>
      <c r="D47" s="58"/>
      <c r="E47" s="59" t="s">
        <v>3</v>
      </c>
      <c r="F47" s="70">
        <v>29</v>
      </c>
      <c r="G47" s="49" t="s">
        <v>1</v>
      </c>
      <c r="H47" s="50" t="s">
        <v>8</v>
      </c>
      <c r="I47" s="2"/>
      <c r="J47" s="58"/>
      <c r="K47" s="59" t="s">
        <v>3</v>
      </c>
      <c r="L47" s="70">
        <v>29</v>
      </c>
      <c r="M47" s="49" t="s">
        <v>1</v>
      </c>
      <c r="N47" s="50" t="s">
        <v>8</v>
      </c>
      <c r="O47" s="2"/>
      <c r="P47" s="58"/>
      <c r="Q47" s="59" t="s">
        <v>114</v>
      </c>
      <c r="R47" s="70">
        <v>3</v>
      </c>
      <c r="S47" s="49" t="s">
        <v>7</v>
      </c>
      <c r="T47" s="50" t="s">
        <v>8</v>
      </c>
      <c r="U47" s="2"/>
      <c r="V47" s="58"/>
      <c r="W47" s="59" t="s">
        <v>114</v>
      </c>
      <c r="X47" s="70">
        <v>3</v>
      </c>
      <c r="Y47" s="49" t="s">
        <v>7</v>
      </c>
      <c r="Z47" s="50" t="s">
        <v>8</v>
      </c>
      <c r="AA47" s="2"/>
    </row>
    <row r="48" spans="2:27">
      <c r="B48" s="113"/>
      <c r="D48" s="60"/>
      <c r="E48" s="61"/>
      <c r="F48" s="71"/>
      <c r="G48" s="51"/>
      <c r="H48" s="52"/>
      <c r="I48" s="2"/>
      <c r="J48" s="60"/>
      <c r="K48" s="61"/>
      <c r="L48" s="71"/>
      <c r="M48" s="51"/>
      <c r="N48" s="52"/>
      <c r="O48" s="2"/>
      <c r="P48" s="60"/>
      <c r="Q48" s="61" t="s">
        <v>115</v>
      </c>
      <c r="R48" s="71">
        <v>3</v>
      </c>
      <c r="S48" s="51" t="s">
        <v>7</v>
      </c>
      <c r="T48" s="52" t="s">
        <v>8</v>
      </c>
      <c r="U48" s="2"/>
      <c r="V48" s="60"/>
      <c r="W48" s="61" t="s">
        <v>115</v>
      </c>
      <c r="X48" s="71">
        <v>3</v>
      </c>
      <c r="Y48" s="51" t="s">
        <v>7</v>
      </c>
      <c r="Z48" s="52" t="s">
        <v>8</v>
      </c>
      <c r="AA48" s="2"/>
    </row>
    <row r="49" spans="2:27">
      <c r="B49" s="113"/>
      <c r="D49" s="60"/>
      <c r="E49" s="61"/>
      <c r="F49" s="71"/>
      <c r="G49" s="51"/>
      <c r="H49" s="52"/>
      <c r="I49" s="2"/>
      <c r="J49" s="60"/>
      <c r="K49" s="61"/>
      <c r="L49" s="71"/>
      <c r="M49" s="51"/>
      <c r="N49" s="52"/>
      <c r="O49" s="2"/>
      <c r="P49" s="60"/>
      <c r="Q49" s="61" t="s">
        <v>116</v>
      </c>
      <c r="R49" s="71">
        <v>3</v>
      </c>
      <c r="S49" s="51" t="s">
        <v>7</v>
      </c>
      <c r="T49" s="52" t="s">
        <v>8</v>
      </c>
      <c r="U49" s="2"/>
      <c r="V49" s="60"/>
      <c r="W49" s="61" t="s">
        <v>116</v>
      </c>
      <c r="X49" s="71">
        <v>3</v>
      </c>
      <c r="Y49" s="51" t="s">
        <v>7</v>
      </c>
      <c r="Z49" s="52" t="s">
        <v>8</v>
      </c>
      <c r="AA49" s="2"/>
    </row>
    <row r="50" spans="2:27">
      <c r="B50" s="113"/>
      <c r="D50" s="60"/>
      <c r="E50" s="61"/>
      <c r="F50" s="71"/>
      <c r="G50" s="51"/>
      <c r="H50" s="52"/>
      <c r="I50" s="2"/>
      <c r="J50" s="60"/>
      <c r="K50" s="61"/>
      <c r="L50" s="71"/>
      <c r="M50" s="51"/>
      <c r="N50" s="52"/>
      <c r="O50" s="2"/>
      <c r="P50" s="60"/>
      <c r="Q50" s="61" t="s">
        <v>117</v>
      </c>
      <c r="R50" s="71">
        <v>3</v>
      </c>
      <c r="S50" s="51" t="s">
        <v>7</v>
      </c>
      <c r="T50" s="52" t="s">
        <v>8</v>
      </c>
      <c r="U50" s="2"/>
      <c r="V50" s="60"/>
      <c r="W50" s="61" t="s">
        <v>117</v>
      </c>
      <c r="X50" s="71">
        <v>3</v>
      </c>
      <c r="Y50" s="51" t="s">
        <v>7</v>
      </c>
      <c r="Z50" s="52" t="s">
        <v>8</v>
      </c>
      <c r="AA50" s="2"/>
    </row>
    <row r="51" spans="2:27">
      <c r="B51" s="113"/>
      <c r="D51" s="60"/>
      <c r="E51" s="61"/>
      <c r="F51" s="71"/>
      <c r="G51" s="51"/>
      <c r="H51" s="52"/>
      <c r="I51" s="2"/>
      <c r="J51" s="60"/>
      <c r="K51" s="61"/>
      <c r="L51" s="71"/>
      <c r="M51" s="51"/>
      <c r="N51" s="52"/>
      <c r="O51" s="2"/>
      <c r="P51" s="60"/>
      <c r="Q51" s="61" t="s">
        <v>118</v>
      </c>
      <c r="R51" s="71">
        <v>3</v>
      </c>
      <c r="S51" s="51" t="s">
        <v>7</v>
      </c>
      <c r="T51" s="52" t="s">
        <v>8</v>
      </c>
      <c r="U51" s="2"/>
      <c r="V51" s="60"/>
      <c r="W51" s="61" t="s">
        <v>118</v>
      </c>
      <c r="X51" s="71">
        <v>3</v>
      </c>
      <c r="Y51" s="51" t="s">
        <v>7</v>
      </c>
      <c r="Z51" s="52" t="s">
        <v>8</v>
      </c>
      <c r="AA51" s="2"/>
    </row>
    <row r="52" spans="2:27">
      <c r="B52" s="113"/>
      <c r="D52" s="60"/>
      <c r="E52" s="61"/>
      <c r="F52" s="71"/>
      <c r="G52" s="51"/>
      <c r="H52" s="52"/>
      <c r="I52" s="2"/>
      <c r="J52" s="60"/>
      <c r="K52" s="61"/>
      <c r="L52" s="71"/>
      <c r="M52" s="51"/>
      <c r="N52" s="52"/>
      <c r="O52" s="2"/>
      <c r="P52" s="60"/>
      <c r="Q52" s="61" t="s">
        <v>119</v>
      </c>
      <c r="R52" s="71">
        <v>3</v>
      </c>
      <c r="S52" s="51" t="s">
        <v>7</v>
      </c>
      <c r="T52" s="52" t="s">
        <v>8</v>
      </c>
      <c r="U52" s="2"/>
      <c r="V52" s="60"/>
      <c r="W52" s="61" t="s">
        <v>119</v>
      </c>
      <c r="X52" s="71">
        <v>3</v>
      </c>
      <c r="Y52" s="51" t="s">
        <v>7</v>
      </c>
      <c r="Z52" s="52" t="s">
        <v>8</v>
      </c>
      <c r="AA52" s="2"/>
    </row>
    <row r="53" spans="2:27" ht="15" customHeight="1">
      <c r="B53" s="113"/>
      <c r="D53" s="60"/>
      <c r="E53" s="61" t="s">
        <v>124</v>
      </c>
      <c r="F53" s="71">
        <v>3</v>
      </c>
      <c r="G53" s="51" t="s">
        <v>7</v>
      </c>
      <c r="H53" s="52" t="s">
        <v>8</v>
      </c>
      <c r="I53" s="2"/>
      <c r="J53" s="60"/>
      <c r="K53" s="61" t="s">
        <v>124</v>
      </c>
      <c r="L53" s="71">
        <v>3</v>
      </c>
      <c r="M53" s="51" t="s">
        <v>7</v>
      </c>
      <c r="N53" s="52" t="s">
        <v>8</v>
      </c>
      <c r="O53" s="2"/>
      <c r="P53" s="60"/>
      <c r="Q53" s="61" t="s">
        <v>120</v>
      </c>
      <c r="R53" s="71">
        <v>3</v>
      </c>
      <c r="S53" s="51" t="s">
        <v>7</v>
      </c>
      <c r="T53" s="52" t="s">
        <v>8</v>
      </c>
      <c r="U53" s="2"/>
      <c r="V53" s="60"/>
      <c r="W53" s="61" t="s">
        <v>120</v>
      </c>
      <c r="X53" s="71">
        <v>3</v>
      </c>
      <c r="Y53" s="51" t="s">
        <v>7</v>
      </c>
      <c r="Z53" s="52" t="s">
        <v>8</v>
      </c>
      <c r="AA53" s="2"/>
    </row>
    <row r="54" spans="2:27">
      <c r="B54" s="113"/>
      <c r="D54" s="60"/>
      <c r="E54" s="61" t="s">
        <v>123</v>
      </c>
      <c r="F54" s="71">
        <v>3</v>
      </c>
      <c r="G54" s="51" t="s">
        <v>7</v>
      </c>
      <c r="H54" s="52" t="s">
        <v>0</v>
      </c>
      <c r="I54" s="2"/>
      <c r="J54" s="60"/>
      <c r="K54" s="61" t="s">
        <v>123</v>
      </c>
      <c r="L54" s="71">
        <v>3</v>
      </c>
      <c r="M54" s="51" t="s">
        <v>7</v>
      </c>
      <c r="N54" s="52" t="s">
        <v>0</v>
      </c>
      <c r="O54" s="2"/>
      <c r="P54" s="60"/>
      <c r="Q54" s="61" t="s">
        <v>123</v>
      </c>
      <c r="R54" s="71">
        <v>6</v>
      </c>
      <c r="S54" s="51" t="s">
        <v>7</v>
      </c>
      <c r="T54" s="52" t="s">
        <v>0</v>
      </c>
      <c r="U54" s="2"/>
      <c r="V54" s="60"/>
      <c r="W54" s="61" t="s">
        <v>123</v>
      </c>
      <c r="X54" s="71">
        <v>6</v>
      </c>
      <c r="Y54" s="51" t="s">
        <v>7</v>
      </c>
      <c r="Z54" s="52" t="s">
        <v>0</v>
      </c>
      <c r="AA54" s="2"/>
    </row>
    <row r="55" spans="2:27">
      <c r="B55" s="113"/>
      <c r="D55" s="66"/>
      <c r="E55" s="67"/>
      <c r="F55" s="72"/>
      <c r="G55" s="68"/>
      <c r="H55" s="69"/>
      <c r="I55" s="2"/>
      <c r="J55" s="66"/>
      <c r="K55" s="67"/>
      <c r="L55" s="72"/>
      <c r="M55" s="68"/>
      <c r="N55" s="69"/>
      <c r="O55" s="2"/>
      <c r="P55" s="66"/>
      <c r="Q55" s="67"/>
      <c r="R55" s="72"/>
      <c r="S55" s="68"/>
      <c r="T55" s="69"/>
      <c r="U55" s="2"/>
      <c r="V55" s="66"/>
      <c r="W55" s="67"/>
      <c r="X55" s="72"/>
      <c r="Y55" s="68"/>
      <c r="Z55" s="69"/>
      <c r="AA55" s="2"/>
    </row>
    <row r="56" spans="2:27">
      <c r="B56" s="113"/>
      <c r="D56" s="66"/>
      <c r="E56" s="67"/>
      <c r="F56" s="72"/>
      <c r="G56" s="68"/>
      <c r="H56" s="69"/>
      <c r="I56" s="2"/>
      <c r="J56" s="66"/>
      <c r="K56" s="67"/>
      <c r="L56" s="72"/>
      <c r="M56" s="68"/>
      <c r="N56" s="69"/>
      <c r="O56" s="2"/>
      <c r="P56" s="66"/>
      <c r="Q56" s="67"/>
      <c r="R56" s="72"/>
      <c r="S56" s="68"/>
      <c r="T56" s="69"/>
      <c r="U56" s="2"/>
      <c r="V56" s="66"/>
      <c r="W56" s="67"/>
      <c r="X56" s="72"/>
      <c r="Y56" s="68"/>
      <c r="Z56" s="69"/>
      <c r="AA56" s="2"/>
    </row>
    <row r="57" spans="2:27">
      <c r="B57" s="113"/>
      <c r="D57" s="66"/>
      <c r="E57" s="67"/>
      <c r="F57" s="72"/>
      <c r="G57" s="68"/>
      <c r="H57" s="69"/>
      <c r="I57" s="2"/>
      <c r="J57" s="66"/>
      <c r="K57" s="67"/>
      <c r="L57" s="72"/>
      <c r="M57" s="68"/>
      <c r="N57" s="69"/>
      <c r="O57" s="2"/>
      <c r="P57" s="66"/>
      <c r="Q57" s="67"/>
      <c r="R57" s="72"/>
      <c r="S57" s="68"/>
      <c r="T57" s="69"/>
      <c r="U57" s="2"/>
      <c r="V57" s="66"/>
      <c r="W57" s="67"/>
      <c r="X57" s="72"/>
      <c r="Y57" s="68"/>
      <c r="Z57" s="69"/>
      <c r="AA57" s="2"/>
    </row>
    <row r="58" spans="2:27">
      <c r="B58" s="113"/>
      <c r="D58" s="66"/>
      <c r="E58" s="67"/>
      <c r="F58" s="72"/>
      <c r="G58" s="68"/>
      <c r="H58" s="69"/>
      <c r="I58" s="2"/>
      <c r="J58" s="66"/>
      <c r="K58" s="67"/>
      <c r="L58" s="72"/>
      <c r="M58" s="68"/>
      <c r="N58" s="69"/>
      <c r="O58" s="2"/>
      <c r="P58" s="66"/>
      <c r="Q58" s="67"/>
      <c r="R58" s="72"/>
      <c r="S58" s="68"/>
      <c r="T58" s="69"/>
      <c r="U58" s="2"/>
      <c r="V58" s="66"/>
      <c r="W58" s="67"/>
      <c r="X58" s="72"/>
      <c r="Y58" s="68"/>
      <c r="Z58" s="69"/>
      <c r="AA58" s="2"/>
    </row>
    <row r="59" spans="2:27">
      <c r="B59" s="113"/>
      <c r="D59" s="62"/>
      <c r="E59" s="63"/>
      <c r="F59" s="73"/>
      <c r="G59" s="53"/>
      <c r="H59" s="54"/>
      <c r="I59" s="2"/>
      <c r="J59" s="62"/>
      <c r="K59" s="63"/>
      <c r="L59" s="73"/>
      <c r="M59" s="53"/>
      <c r="N59" s="54"/>
      <c r="O59" s="2"/>
      <c r="P59" s="62"/>
      <c r="Q59" s="67"/>
      <c r="R59" s="73"/>
      <c r="S59" s="53"/>
      <c r="T59" s="54"/>
      <c r="U59" s="2"/>
      <c r="V59" s="62"/>
      <c r="W59" s="67"/>
      <c r="X59" s="73"/>
      <c r="Y59" s="53"/>
      <c r="Z59" s="54"/>
      <c r="AA59" s="2"/>
    </row>
    <row r="60" spans="2:27">
      <c r="B60" s="113"/>
      <c r="D60" s="107" t="str">
        <f>IF(D82&gt;D83,"BOT (School)","BPV (Stage)")</f>
        <v>BPV (Stage)</v>
      </c>
      <c r="E60" s="108"/>
      <c r="F60" s="108"/>
      <c r="G60" s="108"/>
      <c r="H60" s="109"/>
      <c r="I60" s="2"/>
      <c r="J60" s="107" t="str">
        <f>IF(J82&gt;J83,"BOT (School)","BPV (Stage)")</f>
        <v>BPV (Stage)</v>
      </c>
      <c r="K60" s="108"/>
      <c r="L60" s="108"/>
      <c r="M60" s="108"/>
      <c r="N60" s="109"/>
      <c r="O60" s="2"/>
      <c r="P60" s="107" t="str">
        <f>IF(P82&gt;P83,"BOT (School)","BPV (Stage)")</f>
        <v>BOT (School)</v>
      </c>
      <c r="Q60" s="108"/>
      <c r="R60" s="108"/>
      <c r="S60" s="108"/>
      <c r="T60" s="109"/>
      <c r="U60" s="2"/>
      <c r="V60" s="107" t="str">
        <f>IF(V82&gt;V83,"BOT (School)","BPV (Stage)")</f>
        <v>BOT (School)</v>
      </c>
      <c r="W60" s="108"/>
      <c r="X60" s="108"/>
      <c r="Y60" s="108"/>
      <c r="Z60" s="109"/>
      <c r="AA60" s="2"/>
    </row>
    <row r="61" spans="2:27">
      <c r="B61" s="96"/>
      <c r="D61" s="57"/>
      <c r="E61" s="110" t="s">
        <v>125</v>
      </c>
      <c r="F61" s="111"/>
      <c r="G61" s="111"/>
      <c r="H61" s="112"/>
      <c r="I61" s="2"/>
      <c r="J61" s="57"/>
      <c r="K61" s="110" t="s">
        <v>125</v>
      </c>
      <c r="L61" s="111"/>
      <c r="M61" s="111"/>
      <c r="N61" s="112"/>
      <c r="O61" s="2"/>
      <c r="P61" s="57"/>
      <c r="Q61" s="110" t="s">
        <v>125</v>
      </c>
      <c r="R61" s="111"/>
      <c r="S61" s="111"/>
      <c r="T61" s="112"/>
      <c r="U61" s="2"/>
      <c r="V61" s="57"/>
      <c r="W61" s="110" t="s">
        <v>125</v>
      </c>
      <c r="X61" s="111"/>
      <c r="Y61" s="111"/>
      <c r="Z61" s="112"/>
      <c r="AA61" s="2"/>
    </row>
    <row r="62" spans="2:27">
      <c r="B62" s="96"/>
      <c r="D62" s="64"/>
      <c r="E62" s="104"/>
      <c r="F62" s="105"/>
      <c r="G62" s="105"/>
      <c r="H62" s="106"/>
      <c r="I62" s="2"/>
      <c r="J62" s="64"/>
      <c r="K62" s="104"/>
      <c r="L62" s="105"/>
      <c r="M62" s="105"/>
      <c r="N62" s="106"/>
      <c r="O62" s="2"/>
      <c r="P62" s="64"/>
      <c r="Q62" s="104"/>
      <c r="R62" s="105"/>
      <c r="S62" s="105"/>
      <c r="T62" s="106"/>
      <c r="U62" s="2"/>
      <c r="V62" s="64"/>
      <c r="W62" s="104"/>
      <c r="X62" s="105"/>
      <c r="Y62" s="105"/>
      <c r="Z62" s="106"/>
      <c r="AA62" s="2"/>
    </row>
    <row r="63" spans="2:27">
      <c r="B63" s="96"/>
      <c r="D63" s="64"/>
      <c r="E63" s="104"/>
      <c r="F63" s="105"/>
      <c r="G63" s="105"/>
      <c r="H63" s="106"/>
      <c r="I63" s="2"/>
      <c r="J63" s="64"/>
      <c r="K63" s="104"/>
      <c r="L63" s="105"/>
      <c r="M63" s="105"/>
      <c r="N63" s="106"/>
      <c r="O63" s="2"/>
      <c r="P63" s="64"/>
      <c r="Q63" s="104"/>
      <c r="R63" s="105"/>
      <c r="S63" s="105"/>
      <c r="T63" s="106"/>
      <c r="U63" s="2"/>
      <c r="V63" s="64"/>
      <c r="W63" s="104"/>
      <c r="X63" s="105"/>
      <c r="Y63" s="105"/>
      <c r="Z63" s="106"/>
      <c r="AA63" s="2"/>
    </row>
    <row r="64" spans="2:27">
      <c r="B64" s="96"/>
      <c r="D64" s="64"/>
      <c r="E64" s="104"/>
      <c r="F64" s="105"/>
      <c r="G64" s="105"/>
      <c r="H64" s="106"/>
      <c r="I64" s="2"/>
      <c r="J64" s="64"/>
      <c r="K64" s="104"/>
      <c r="L64" s="105"/>
      <c r="M64" s="105"/>
      <c r="N64" s="106"/>
      <c r="O64" s="2"/>
      <c r="P64" s="64"/>
      <c r="Q64" s="104"/>
      <c r="R64" s="105"/>
      <c r="S64" s="105"/>
      <c r="T64" s="106"/>
      <c r="U64" s="2"/>
      <c r="V64" s="64"/>
      <c r="W64" s="104"/>
      <c r="X64" s="105"/>
      <c r="Y64" s="105"/>
      <c r="Z64" s="106"/>
      <c r="AA64" s="2"/>
    </row>
    <row r="65" spans="2:27">
      <c r="B65" s="96"/>
      <c r="D65" s="64"/>
      <c r="E65" s="104"/>
      <c r="F65" s="105"/>
      <c r="G65" s="105"/>
      <c r="H65" s="106"/>
      <c r="I65" s="2"/>
      <c r="J65" s="64"/>
      <c r="K65" s="104"/>
      <c r="L65" s="105"/>
      <c r="M65" s="105"/>
      <c r="N65" s="106"/>
      <c r="O65" s="2"/>
      <c r="P65" s="64"/>
      <c r="Q65" s="104"/>
      <c r="R65" s="105"/>
      <c r="S65" s="105"/>
      <c r="T65" s="106"/>
      <c r="U65" s="2"/>
      <c r="V65" s="64"/>
      <c r="W65" s="104"/>
      <c r="X65" s="105"/>
      <c r="Y65" s="105"/>
      <c r="Z65" s="106"/>
      <c r="AA65" s="2"/>
    </row>
    <row r="66" spans="2:27">
      <c r="B66" s="96"/>
      <c r="D66" s="64"/>
      <c r="E66" s="104"/>
      <c r="F66" s="105"/>
      <c r="G66" s="105"/>
      <c r="H66" s="106"/>
      <c r="I66" s="2"/>
      <c r="J66" s="64"/>
      <c r="K66" s="104"/>
      <c r="L66" s="105"/>
      <c r="M66" s="105"/>
      <c r="N66" s="106"/>
      <c r="O66" s="2"/>
      <c r="P66" s="64"/>
      <c r="Q66" s="104"/>
      <c r="R66" s="105"/>
      <c r="S66" s="105"/>
      <c r="T66" s="106"/>
      <c r="U66" s="2"/>
      <c r="V66" s="64"/>
      <c r="W66" s="104"/>
      <c r="X66" s="105"/>
      <c r="Y66" s="105"/>
      <c r="Z66" s="106"/>
      <c r="AA66" s="2"/>
    </row>
    <row r="67" spans="2:27">
      <c r="B67" s="96"/>
      <c r="D67" s="55"/>
      <c r="E67" s="103" t="s">
        <v>53</v>
      </c>
      <c r="F67" s="98"/>
      <c r="G67" s="98"/>
      <c r="H67" s="99"/>
      <c r="I67" s="2"/>
      <c r="J67" s="55"/>
      <c r="K67" s="103" t="s">
        <v>53</v>
      </c>
      <c r="L67" s="98"/>
      <c r="M67" s="98"/>
      <c r="N67" s="99"/>
      <c r="O67" s="2"/>
      <c r="P67" s="55"/>
      <c r="Q67" s="103" t="s">
        <v>53</v>
      </c>
      <c r="R67" s="98"/>
      <c r="S67" s="98"/>
      <c r="T67" s="99"/>
      <c r="U67" s="2"/>
      <c r="V67" s="55"/>
      <c r="W67" s="103" t="s">
        <v>53</v>
      </c>
      <c r="X67" s="98"/>
      <c r="Y67" s="98"/>
      <c r="Z67" s="99"/>
      <c r="AA67" s="2"/>
    </row>
    <row r="68" spans="2:27">
      <c r="B68" s="96"/>
      <c r="D68" s="64"/>
      <c r="E68" s="97" t="str">
        <f>IF(D68="","",(VLOOKUP(D68,Competenties!$B$3:$C$27,2)))</f>
        <v/>
      </c>
      <c r="F68" s="98"/>
      <c r="G68" s="98"/>
      <c r="H68" s="99"/>
      <c r="I68" s="2"/>
      <c r="J68" s="64"/>
      <c r="K68" s="97" t="str">
        <f>IF(J68="","",(VLOOKUP(J68,Competenties!$B$3:$C$27,2)))</f>
        <v/>
      </c>
      <c r="L68" s="98"/>
      <c r="M68" s="98"/>
      <c r="N68" s="99"/>
      <c r="O68" s="2"/>
      <c r="P68" s="64"/>
      <c r="Q68" s="97" t="str">
        <f>IF(P68="","",(VLOOKUP(P68,Competenties!$B$3:$C$27,2)))</f>
        <v/>
      </c>
      <c r="R68" s="98"/>
      <c r="S68" s="98"/>
      <c r="T68" s="99"/>
      <c r="U68" s="2"/>
      <c r="V68" s="64"/>
      <c r="W68" s="97" t="str">
        <f>IF(V68="","",(VLOOKUP(V68,Competenties!$B$3:$C$27,2)))</f>
        <v/>
      </c>
      <c r="X68" s="98"/>
      <c r="Y68" s="98"/>
      <c r="Z68" s="99"/>
      <c r="AA68" s="2"/>
    </row>
    <row r="69" spans="2:27">
      <c r="B69" s="96"/>
      <c r="D69" s="64"/>
      <c r="E69" s="97" t="str">
        <f>IF(D69="","",(VLOOKUP(D69,Competenties!$B$3:$C$27,2)))</f>
        <v/>
      </c>
      <c r="F69" s="98"/>
      <c r="G69" s="98"/>
      <c r="H69" s="99"/>
      <c r="I69" s="2"/>
      <c r="J69" s="64"/>
      <c r="K69" s="97" t="str">
        <f>IF(J69="","",(VLOOKUP(J69,Competenties!$B$3:$C$27,2)))</f>
        <v/>
      </c>
      <c r="L69" s="98"/>
      <c r="M69" s="98"/>
      <c r="N69" s="99"/>
      <c r="O69" s="2"/>
      <c r="P69" s="64"/>
      <c r="Q69" s="97" t="str">
        <f>IF(P69="","",(VLOOKUP(P69,Competenties!$B$3:$C$27,2)))</f>
        <v/>
      </c>
      <c r="R69" s="98"/>
      <c r="S69" s="98"/>
      <c r="T69" s="99"/>
      <c r="U69" s="2"/>
      <c r="V69" s="64"/>
      <c r="W69" s="97" t="str">
        <f>IF(V69="","",(VLOOKUP(V69,Competenties!$B$3:$C$27,2)))</f>
        <v/>
      </c>
      <c r="X69" s="98"/>
      <c r="Y69" s="98"/>
      <c r="Z69" s="99"/>
      <c r="AA69" s="2"/>
    </row>
    <row r="70" spans="2:27">
      <c r="B70" s="96"/>
      <c r="D70" s="64"/>
      <c r="E70" s="97" t="str">
        <f>IF(D70="","",(VLOOKUP(D70,Competenties!$B$3:$C$27,2)))</f>
        <v/>
      </c>
      <c r="F70" s="98"/>
      <c r="G70" s="98"/>
      <c r="H70" s="99"/>
      <c r="I70" s="2"/>
      <c r="J70" s="64"/>
      <c r="K70" s="97" t="str">
        <f>IF(J70="","",(VLOOKUP(J70,Competenties!$B$3:$C$27,2)))</f>
        <v/>
      </c>
      <c r="L70" s="98"/>
      <c r="M70" s="98"/>
      <c r="N70" s="99"/>
      <c r="O70" s="2"/>
      <c r="P70" s="64"/>
      <c r="Q70" s="97" t="str">
        <f>IF(P70="","",(VLOOKUP(P70,Competenties!$B$3:$C$27,2)))</f>
        <v/>
      </c>
      <c r="R70" s="98"/>
      <c r="S70" s="98"/>
      <c r="T70" s="99"/>
      <c r="U70" s="2"/>
      <c r="V70" s="64"/>
      <c r="W70" s="97" t="str">
        <f>IF(V70="","",(VLOOKUP(V70,Competenties!$B$3:$C$27,2)))</f>
        <v/>
      </c>
      <c r="X70" s="98"/>
      <c r="Y70" s="98"/>
      <c r="Z70" s="99"/>
      <c r="AA70" s="2"/>
    </row>
    <row r="71" spans="2:27">
      <c r="B71" s="96"/>
      <c r="D71" s="64"/>
      <c r="E71" s="97" t="str">
        <f>IF(D71="","",(VLOOKUP(D71,Competenties!$B$3:$C$27,2)))</f>
        <v/>
      </c>
      <c r="F71" s="98"/>
      <c r="G71" s="98"/>
      <c r="H71" s="99"/>
      <c r="I71" s="2"/>
      <c r="J71" s="64"/>
      <c r="K71" s="97" t="str">
        <f>IF(J71="","",(VLOOKUP(J71,Competenties!$B$3:$C$27,2)))</f>
        <v/>
      </c>
      <c r="L71" s="98"/>
      <c r="M71" s="98"/>
      <c r="N71" s="99"/>
      <c r="O71" s="2"/>
      <c r="P71" s="64"/>
      <c r="Q71" s="97" t="str">
        <f>IF(P71="","",(VLOOKUP(P71,Competenties!$B$3:$C$27,2)))</f>
        <v/>
      </c>
      <c r="R71" s="98"/>
      <c r="S71" s="98"/>
      <c r="T71" s="99"/>
      <c r="U71" s="2"/>
      <c r="V71" s="64"/>
      <c r="W71" s="97" t="str">
        <f>IF(V71="","",(VLOOKUP(V71,Competenties!$B$3:$C$27,2)))</f>
        <v/>
      </c>
      <c r="X71" s="98"/>
      <c r="Y71" s="98"/>
      <c r="Z71" s="99"/>
      <c r="AA71" s="2"/>
    </row>
    <row r="72" spans="2:27">
      <c r="B72" s="96"/>
      <c r="D72" s="65"/>
      <c r="E72" s="100" t="str">
        <f>IF(D72="","",(VLOOKUP(D72,Competenties!$B$3:$C$27,2)))</f>
        <v/>
      </c>
      <c r="F72" s="101"/>
      <c r="G72" s="101"/>
      <c r="H72" s="102"/>
      <c r="I72" s="2"/>
      <c r="J72" s="65"/>
      <c r="K72" s="100" t="str">
        <f>IF(J72="","",(VLOOKUP(J72,Competenties!$B$3:$C$27,2)))</f>
        <v/>
      </c>
      <c r="L72" s="101"/>
      <c r="M72" s="101"/>
      <c r="N72" s="102"/>
      <c r="O72" s="2"/>
      <c r="P72" s="65"/>
      <c r="Q72" s="100" t="str">
        <f>IF(P72="","",(VLOOKUP(P72,Competenties!$B$3:$C$27,2)))</f>
        <v/>
      </c>
      <c r="R72" s="101"/>
      <c r="S72" s="101"/>
      <c r="T72" s="102"/>
      <c r="U72" s="2"/>
      <c r="V72" s="65"/>
      <c r="W72" s="100" t="str">
        <f>IF(V72="","",(VLOOKUP(V72,Competenties!$B$3:$C$27,2)))</f>
        <v/>
      </c>
      <c r="X72" s="101"/>
      <c r="Y72" s="101"/>
      <c r="Z72" s="102"/>
      <c r="AA72" s="2"/>
    </row>
    <row r="73" spans="2:27">
      <c r="B73" s="96"/>
      <c r="D73" s="55"/>
      <c r="E73" s="103" t="s">
        <v>110</v>
      </c>
      <c r="F73" s="98"/>
      <c r="G73" s="98"/>
      <c r="H73" s="99"/>
      <c r="I73" s="2"/>
      <c r="J73" s="55"/>
      <c r="K73" s="103" t="s">
        <v>110</v>
      </c>
      <c r="L73" s="98"/>
      <c r="M73" s="98"/>
      <c r="N73" s="99"/>
      <c r="O73" s="2"/>
      <c r="P73" s="55"/>
      <c r="Q73" s="103" t="s">
        <v>110</v>
      </c>
      <c r="R73" s="98"/>
      <c r="S73" s="98"/>
      <c r="T73" s="99"/>
      <c r="U73" s="2"/>
      <c r="V73" s="55"/>
      <c r="W73" s="103" t="s">
        <v>110</v>
      </c>
      <c r="X73" s="98"/>
      <c r="Y73" s="98"/>
      <c r="Z73" s="99"/>
      <c r="AA73" s="2"/>
    </row>
    <row r="74" spans="2:27">
      <c r="B74" s="96"/>
      <c r="D74" s="64"/>
      <c r="E74" s="97"/>
      <c r="F74" s="98"/>
      <c r="G74" s="98"/>
      <c r="H74" s="99"/>
      <c r="I74" s="2"/>
      <c r="J74" s="64"/>
      <c r="K74" s="97"/>
      <c r="L74" s="98"/>
      <c r="M74" s="98"/>
      <c r="N74" s="99"/>
      <c r="O74" s="2"/>
      <c r="P74" s="64"/>
      <c r="Q74" s="97"/>
      <c r="R74" s="98"/>
      <c r="S74" s="98"/>
      <c r="T74" s="99"/>
      <c r="U74" s="2"/>
      <c r="V74" s="64"/>
      <c r="W74" s="97"/>
      <c r="X74" s="98"/>
      <c r="Y74" s="98"/>
      <c r="Z74" s="99"/>
      <c r="AA74" s="2"/>
    </row>
    <row r="75" spans="2:27">
      <c r="B75" s="96"/>
      <c r="D75" s="64"/>
      <c r="E75" s="97"/>
      <c r="F75" s="98"/>
      <c r="G75" s="98"/>
      <c r="H75" s="99"/>
      <c r="I75" s="2"/>
      <c r="J75" s="64"/>
      <c r="K75" s="97"/>
      <c r="L75" s="98"/>
      <c r="M75" s="98"/>
      <c r="N75" s="99"/>
      <c r="O75" s="2"/>
      <c r="P75" s="64"/>
      <c r="Q75" s="97"/>
      <c r="R75" s="98"/>
      <c r="S75" s="98"/>
      <c r="T75" s="99"/>
      <c r="U75" s="2"/>
      <c r="V75" s="64"/>
      <c r="W75" s="97"/>
      <c r="X75" s="98"/>
      <c r="Y75" s="98"/>
      <c r="Z75" s="99"/>
      <c r="AA75" s="2"/>
    </row>
    <row r="76" spans="2:27">
      <c r="B76" s="96"/>
      <c r="D76" s="64"/>
      <c r="E76" s="97"/>
      <c r="F76" s="98"/>
      <c r="G76" s="98"/>
      <c r="H76" s="99"/>
      <c r="I76" s="2"/>
      <c r="J76" s="64"/>
      <c r="K76" s="97"/>
      <c r="L76" s="98"/>
      <c r="M76" s="98"/>
      <c r="N76" s="99"/>
      <c r="O76" s="2"/>
      <c r="P76" s="64"/>
      <c r="Q76" s="97"/>
      <c r="R76" s="98"/>
      <c r="S76" s="98"/>
      <c r="T76" s="99"/>
      <c r="U76" s="2"/>
      <c r="V76" s="64"/>
      <c r="W76" s="97"/>
      <c r="X76" s="98"/>
      <c r="Y76" s="98"/>
      <c r="Z76" s="99"/>
      <c r="AA76" s="2"/>
    </row>
    <row r="77" spans="2:27">
      <c r="B77" s="96"/>
      <c r="D77" s="64"/>
      <c r="E77" s="97"/>
      <c r="F77" s="98"/>
      <c r="G77" s="98"/>
      <c r="H77" s="99"/>
      <c r="I77" s="2"/>
      <c r="J77" s="64"/>
      <c r="K77" s="97"/>
      <c r="L77" s="98"/>
      <c r="M77" s="98"/>
      <c r="N77" s="99"/>
      <c r="O77" s="2"/>
      <c r="P77" s="64"/>
      <c r="Q77" s="97"/>
      <c r="R77" s="98"/>
      <c r="S77" s="98"/>
      <c r="T77" s="99"/>
      <c r="U77" s="2"/>
      <c r="V77" s="64"/>
      <c r="W77" s="97"/>
      <c r="X77" s="98"/>
      <c r="Y77" s="98"/>
      <c r="Z77" s="99"/>
      <c r="AA77" s="2"/>
    </row>
    <row r="78" spans="2:27">
      <c r="B78" s="96"/>
      <c r="D78" s="64"/>
      <c r="E78" s="97"/>
      <c r="F78" s="98"/>
      <c r="G78" s="98"/>
      <c r="H78" s="99"/>
      <c r="I78" s="2"/>
      <c r="J78" s="64"/>
      <c r="K78" s="97"/>
      <c r="L78" s="98"/>
      <c r="M78" s="98"/>
      <c r="N78" s="99"/>
      <c r="O78" s="2"/>
      <c r="P78" s="64"/>
      <c r="Q78" s="97"/>
      <c r="R78" s="98"/>
      <c r="S78" s="98"/>
      <c r="T78" s="99"/>
      <c r="U78" s="2"/>
      <c r="V78" s="64"/>
      <c r="W78" s="97"/>
      <c r="X78" s="98"/>
      <c r="Y78" s="98"/>
      <c r="Z78" s="99"/>
      <c r="AA78" s="2"/>
    </row>
    <row r="79" spans="2:27">
      <c r="B79" s="96"/>
      <c r="D79" s="65"/>
      <c r="E79" s="100"/>
      <c r="F79" s="101"/>
      <c r="G79" s="101"/>
      <c r="H79" s="102"/>
      <c r="I79" s="2"/>
      <c r="J79" s="65"/>
      <c r="K79" s="100"/>
      <c r="L79" s="101"/>
      <c r="M79" s="101"/>
      <c r="N79" s="102"/>
      <c r="O79" s="2"/>
      <c r="P79" s="65"/>
      <c r="Q79" s="100"/>
      <c r="R79" s="101"/>
      <c r="S79" s="101"/>
      <c r="T79" s="102"/>
      <c r="U79" s="2"/>
      <c r="V79" s="65"/>
      <c r="W79" s="100"/>
      <c r="X79" s="101"/>
      <c r="Y79" s="101"/>
      <c r="Z79" s="102"/>
      <c r="AA79" s="2"/>
    </row>
    <row r="80" spans="2:27">
      <c r="D80" s="1"/>
      <c r="J80" s="1"/>
      <c r="P80" s="1"/>
      <c r="V80" s="1"/>
    </row>
    <row r="81" spans="2:27" outlineLevel="1">
      <c r="D81" s="6">
        <v>9</v>
      </c>
      <c r="E81" s="7" t="s">
        <v>9</v>
      </c>
      <c r="F81" s="6"/>
      <c r="G81" s="6"/>
      <c r="H81" s="6"/>
      <c r="I81" s="6"/>
      <c r="J81" s="6">
        <v>9</v>
      </c>
      <c r="K81" s="7" t="s">
        <v>9</v>
      </c>
      <c r="L81" s="6"/>
      <c r="M81" s="6"/>
      <c r="N81" s="6"/>
      <c r="O81" s="6"/>
      <c r="P81" s="6">
        <v>9</v>
      </c>
      <c r="Q81" s="7" t="s">
        <v>9</v>
      </c>
      <c r="R81" s="6"/>
      <c r="S81" s="6"/>
      <c r="T81" s="6"/>
      <c r="U81" s="6"/>
      <c r="V81" s="6">
        <v>9</v>
      </c>
      <c r="W81" s="7" t="s">
        <v>9</v>
      </c>
      <c r="X81" s="6"/>
      <c r="Y81" s="6"/>
      <c r="Z81" s="6"/>
      <c r="AA81" s="6"/>
    </row>
    <row r="82" spans="2:27" outlineLevel="1">
      <c r="D82" s="9">
        <f>D81*SUM(IF(G47="S",F47,0),IF(G48="S",F48,0),IF(G49="S",F49,0),IF(G50="S",F50,0),IF(G51="S",F51,0),IF(G52="S",F52,0),IF(G53="S",F53,0),IF(G54="S",F54,0),IF(G55="S",F55,0),IF(G56="S",F56,0),IF(G57="S",F57,0),IF(G58="S",F58,0),IF(G59="S",F59,0))</f>
        <v>54</v>
      </c>
      <c r="E82" s="6" t="s">
        <v>10</v>
      </c>
      <c r="F82" s="6"/>
      <c r="G82" s="6"/>
      <c r="H82" s="6"/>
      <c r="I82" s="6"/>
      <c r="J82" s="9">
        <f>J81*SUM(IF(M47="S",L47,0),IF(M48="S",L48,0),IF(M49="S",L49,0),IF(M50="S",L50,0),IF(M51="S",L51,0),IF(M52="S",L52,0),IF(M53="S",L53,0),IF(M54="S",L54,0),IF(M55="S",L55,0),IF(M56="S",L56,0),IF(M57="S",L57,0),IF(M58="S",L58,0),IF(M59="S",L59,0))</f>
        <v>54</v>
      </c>
      <c r="K82" s="6" t="s">
        <v>10</v>
      </c>
      <c r="L82" s="6"/>
      <c r="M82" s="6"/>
      <c r="N82" s="6"/>
      <c r="O82" s="6"/>
      <c r="P82" s="9">
        <f>P81*SUM(IF(S47="S",R47,0),IF(S48="S",R48,0),IF(S49="S",R49,0),IF(S50="S",R50,0),IF(S51="S",R51,0),IF(S52="S",R52,0),IF(S53="S",R53,0),IF(S54="S",R54,0),IF(S55="S",R55,0),IF(S56="S",R56,0),IF(S57="S",R57,0),IF(S58="S",R58,0),IF(S59="S",R59,0))</f>
        <v>243</v>
      </c>
      <c r="Q82" s="6" t="s">
        <v>10</v>
      </c>
      <c r="R82" s="6"/>
      <c r="S82" s="6"/>
      <c r="T82" s="6"/>
      <c r="U82" s="6"/>
      <c r="V82" s="9">
        <f>V81*SUM(IF(Y47="S",X47,0),IF(Y48="S",X48,0),IF(Y49="S",X49,0),IF(Y50="S",X50,0),IF(Y51="S",X51,0),IF(Y52="S",X52,0),IF(Y53="S",X53,0),IF(Y54="S",X54,0),IF(Y55="S",X55,0),IF(Y56="S",X56,0),IF(Y57="S",X57,0),IF(Y58="S",X58,0),IF(Y59="S",X59,0))</f>
        <v>243</v>
      </c>
      <c r="W82" s="6" t="s">
        <v>10</v>
      </c>
      <c r="X82" s="6"/>
      <c r="Y82" s="6"/>
      <c r="Z82" s="6"/>
      <c r="AA82" s="6"/>
    </row>
    <row r="83" spans="2:27" outlineLevel="1">
      <c r="D83" s="9">
        <f>D81*SUM(IF(G47="B",F47,0),IF(G48="B",F48,0),IF(G49="B",F49,0),IF(G50="B",F50,0),IF(G51="B",F51,0),IF(G52="B",F52,0),IF(G53="B",F53,0),IF(G54="B",F54,0),IF(G55="B",F55,0),IF(G56="B",F56,0),IF(G57="B",F57,0),IF(G58="B",F58,0),IF(G59="B",F59,0))</f>
        <v>261</v>
      </c>
      <c r="E83" s="6" t="s">
        <v>11</v>
      </c>
      <c r="F83" s="6"/>
      <c r="G83" s="6"/>
      <c r="H83" s="6"/>
      <c r="I83" s="6"/>
      <c r="J83" s="9">
        <f>J81*SUM(IF(M47="B",L47,0),IF(M48="B",L48,0),IF(M49="B",L49,0),IF(M50="B",L50,0),IF(M51="B",L51,0),IF(M52="B",L52,0),IF(M53="B",L53,0),IF(M54="B",L54,0),IF(M55="B",L55,0),IF(M56="B",L56,0),IF(M57="B",L57,0),IF(M58="B",L58,0),IF(M59="B",L59,0))</f>
        <v>261</v>
      </c>
      <c r="K83" s="6" t="s">
        <v>11</v>
      </c>
      <c r="L83" s="6"/>
      <c r="M83" s="6"/>
      <c r="N83" s="6"/>
      <c r="O83" s="6"/>
      <c r="P83" s="9">
        <f>P81*SUM(IF(S47="B",R47,0),IF(S48="B",R48,0),IF(S49="B",R49,0),IF(S50="B",R50,0),IF(S51="B",R51,0),IF(S52="B",R52,0),IF(S53="B",R53,0),IF(S54="B",R54,0),IF(S55="B",R55,0),IF(S56="B",R56,0),IF(S57="B",R57,0),IF(S58="B",R58,0),IF(S59="B",R59,0))</f>
        <v>0</v>
      </c>
      <c r="Q83" s="6" t="s">
        <v>11</v>
      </c>
      <c r="R83" s="6"/>
      <c r="S83" s="6"/>
      <c r="T83" s="6"/>
      <c r="U83" s="6"/>
      <c r="V83" s="9">
        <f>V81*SUM(IF(Y47="B",X47,0),IF(Y48="B",X48,0),IF(Y49="B",X49,0),IF(Y50="B",X50,0),IF(Y51="B",X51,0),IF(Y52="B",X52,0),IF(Y53="B",X53,0),IF(Y54="B",X54,0),IF(Y55="B",X55,0),IF(Y56="B",X56,0),IF(Y57="B",X57,0),IF(Y58="B",X58,0),IF(Y59="B",X59,0))</f>
        <v>0</v>
      </c>
      <c r="W83" s="6" t="s">
        <v>11</v>
      </c>
      <c r="X83" s="6"/>
      <c r="Y83" s="6"/>
      <c r="Z83" s="6"/>
      <c r="AA83" s="6"/>
    </row>
    <row r="84" spans="2:27" outlineLevel="1">
      <c r="D84" s="9">
        <f>D81*SUM(IF(H47="P",F47,0),IF(H48="P",F48,0),IF(H49="P",F49,0),IF(H50="P",F50,0),IF(H51="P",F51,0),IF(H52="P",F52,0),IF(H53="P",F53,0),IF(H54="P",F54,0),IF(H55="P",F55,0),IF(H56="P",F56,0),IF(H57="P",F57,0),IF(H58="P",F58,0),IF(H59="P",F59,0))</f>
        <v>288</v>
      </c>
      <c r="E84" s="6" t="s">
        <v>12</v>
      </c>
      <c r="F84" s="6"/>
      <c r="G84" s="6"/>
      <c r="H84" s="6"/>
      <c r="I84" s="6"/>
      <c r="J84" s="9">
        <f>J81*SUM(IF(N47="P",L47,0),IF(N48="P",L48,0),IF(N49="P",L49,0),IF(N50="P",L50,0),IF(N51="P",L51,0),IF(N52="P",L52,0),IF(N53="P",L53,0),IF(N54="P",L54,0),IF(N55="P",L55,0),IF(N56="P",L56,0),IF(N57="P",L57,0),IF(N58="P",L58,0),IF(N59="P",L59,0))</f>
        <v>288</v>
      </c>
      <c r="K84" s="6" t="s">
        <v>12</v>
      </c>
      <c r="L84" s="6"/>
      <c r="M84" s="6"/>
      <c r="N84" s="6"/>
      <c r="O84" s="6"/>
      <c r="P84" s="9">
        <f>P81*SUM(IF(T47="P",R47,0),IF(T48="P",R48,0),IF(T49="P",R49,0),IF(T50="P",R50,0),IF(T51="P",R51,0),IF(T52="P",R52,0),IF(T53="P",R53,0),IF(T54="P",R54,0),IF(T55="P",R55,0),IF(T56="P",R56,0),IF(T57="P",R57,0),IF(T58="P",R58,0),IF(T59="P",R59,0))</f>
        <v>189</v>
      </c>
      <c r="Q84" s="6" t="s">
        <v>12</v>
      </c>
      <c r="R84" s="6"/>
      <c r="S84" s="6"/>
      <c r="T84" s="6"/>
      <c r="U84" s="6"/>
      <c r="V84" s="9">
        <f>V81*SUM(IF(Z47="P",X47,0),IF(Z48="P",X48,0),IF(Z49="P",X49,0),IF(Z50="P",X50,0),IF(Z51="P",X51,0),IF(Z52="P",X52,0),IF(Z53="P",X53,0),IF(Z54="P",X54,0),IF(Z55="P",X55,0),IF(Z56="P",X56,0),IF(Z57="P",X57,0),IF(Z58="P",X58,0),IF(Z59="P",X59,0))</f>
        <v>189</v>
      </c>
      <c r="W84" s="6" t="s">
        <v>12</v>
      </c>
      <c r="X84" s="6"/>
      <c r="Y84" s="6"/>
      <c r="Z84" s="6"/>
      <c r="AA84" s="6"/>
    </row>
    <row r="85" spans="2:27" outlineLevel="1">
      <c r="D85" s="9">
        <f>D81*SUM(IF(H47="K",F47,0),IF(H48="K",F48,0),IF(H49="K",F49,0),IF(H50="K",F50,0),IF(H51="K",F51,0),IF(H52="K",F52,0),IF(H53="K",F53,0),IF(H54="K",F54,0),IF(H55="K",F55,0),IF(H56="K",F56,0),IF(H57="K",F57,0),IF(H58="K",F58,0),IF(H59="K",F59,0))</f>
        <v>27</v>
      </c>
      <c r="E85" s="6" t="s">
        <v>13</v>
      </c>
      <c r="F85" s="6"/>
      <c r="G85" s="6"/>
      <c r="H85" s="6"/>
      <c r="I85" s="6"/>
      <c r="J85" s="9">
        <f>J81*SUM(IF(N47="K",L47,0),IF(N48="K",L48,0),IF(N49="K",L49,0),IF(N50="K",L50,0),IF(N51="K",L51,0),IF(N52="K",L52,0),IF(N53="K",L53,0),IF(N54="K",L54,0),IF(N55="K",L55,0),IF(N56="K",L56,0),IF(N57="K",L57,0),IF(N58="K",L58,0),IF(N59="K",L59,0))</f>
        <v>27</v>
      </c>
      <c r="K85" s="6" t="s">
        <v>13</v>
      </c>
      <c r="L85" s="6"/>
      <c r="M85" s="6"/>
      <c r="N85" s="6"/>
      <c r="O85" s="6"/>
      <c r="P85" s="9">
        <f>P81*SUM(IF(T47="K",R47,0),IF(T48="K",R48,0),IF(T49="K",R49,0),IF(T50="K",R50,0),IF(T51="K",R51,0),IF(T52="K",R52,0),IF(T53="K",R53,0),IF(T54="K",R54,0),IF(T55="K",R55,0),IF(T56="K",R56,0),IF(T57="K",R57,0),IF(T58="K",R58,0),IF(T59="K",R59,0))</f>
        <v>54</v>
      </c>
      <c r="Q85" s="6" t="s">
        <v>13</v>
      </c>
      <c r="R85" s="6"/>
      <c r="S85" s="6"/>
      <c r="T85" s="6"/>
      <c r="U85" s="6"/>
      <c r="V85" s="9">
        <f>V81*SUM(IF(Z47="K",X47,0),IF(Z48="K",X48,0),IF(Z49="K",X49,0),IF(Z50="K",X50,0),IF(Z51="K",X51,0),IF(Z52="K",X52,0),IF(Z53="K",X53,0),IF(Z54="K",X54,0),IF(Z55="K",X55,0),IF(Z56="K",X56,0),IF(Z57="K",X57,0),IF(Z58="K",X58,0),IF(Z59="K",X59,0))</f>
        <v>54</v>
      </c>
      <c r="W85" s="6" t="s">
        <v>13</v>
      </c>
      <c r="X85" s="6"/>
      <c r="Y85" s="6"/>
      <c r="Z85" s="6"/>
      <c r="AA85" s="6"/>
    </row>
    <row r="86" spans="2:27" outlineLevel="1"/>
    <row r="87" spans="2:27" ht="18.75">
      <c r="B87" s="113" t="s">
        <v>21</v>
      </c>
      <c r="D87" s="114" t="s">
        <v>26</v>
      </c>
      <c r="E87" s="115"/>
      <c r="F87" s="115"/>
      <c r="G87" s="115"/>
      <c r="H87" s="116"/>
      <c r="I87" s="8"/>
      <c r="J87" s="114" t="s">
        <v>27</v>
      </c>
      <c r="K87" s="115"/>
      <c r="L87" s="115"/>
      <c r="M87" s="115"/>
      <c r="N87" s="116"/>
      <c r="O87" s="8"/>
      <c r="P87" s="114" t="s">
        <v>28</v>
      </c>
      <c r="Q87" s="115"/>
      <c r="R87" s="115"/>
      <c r="S87" s="115"/>
      <c r="T87" s="116"/>
      <c r="U87" s="8"/>
      <c r="V87" s="114" t="s">
        <v>29</v>
      </c>
      <c r="W87" s="115"/>
      <c r="X87" s="115"/>
      <c r="Y87" s="115"/>
      <c r="Z87" s="116"/>
      <c r="AA87" s="8"/>
    </row>
    <row r="88" spans="2:27">
      <c r="B88" s="113"/>
      <c r="D88" s="117" t="s">
        <v>43</v>
      </c>
      <c r="E88" s="118"/>
      <c r="F88" s="118"/>
      <c r="G88" s="118"/>
      <c r="H88" s="119"/>
      <c r="I88" s="8"/>
      <c r="J88" s="117" t="s">
        <v>44</v>
      </c>
      <c r="K88" s="118"/>
      <c r="L88" s="118"/>
      <c r="M88" s="118"/>
      <c r="N88" s="119"/>
      <c r="O88" s="8"/>
      <c r="P88" s="117" t="s">
        <v>45</v>
      </c>
      <c r="Q88" s="118"/>
      <c r="R88" s="118"/>
      <c r="S88" s="118"/>
      <c r="T88" s="119"/>
      <c r="U88" s="8"/>
      <c r="V88" s="117" t="s">
        <v>46</v>
      </c>
      <c r="W88" s="118"/>
      <c r="X88" s="118"/>
      <c r="Y88" s="118"/>
      <c r="Z88" s="119"/>
      <c r="AA88" s="8"/>
    </row>
    <row r="89" spans="2:27" ht="15" customHeight="1">
      <c r="B89" s="113"/>
      <c r="D89" s="58"/>
      <c r="E89" s="59" t="s">
        <v>114</v>
      </c>
      <c r="F89" s="70">
        <v>3</v>
      </c>
      <c r="G89" s="49" t="s">
        <v>7</v>
      </c>
      <c r="H89" s="50" t="s">
        <v>8</v>
      </c>
      <c r="I89" s="2"/>
      <c r="J89" s="58"/>
      <c r="K89" s="59" t="s">
        <v>114</v>
      </c>
      <c r="L89" s="70">
        <v>3</v>
      </c>
      <c r="M89" s="49" t="s">
        <v>7</v>
      </c>
      <c r="N89" s="50" t="s">
        <v>8</v>
      </c>
      <c r="O89" s="2"/>
      <c r="P89" s="58"/>
      <c r="Q89" s="59" t="s">
        <v>3</v>
      </c>
      <c r="R89" s="70">
        <v>29</v>
      </c>
      <c r="S89" s="49" t="s">
        <v>1</v>
      </c>
      <c r="T89" s="50" t="s">
        <v>8</v>
      </c>
      <c r="U89" s="2"/>
      <c r="V89" s="58"/>
      <c r="W89" s="59" t="s">
        <v>3</v>
      </c>
      <c r="X89" s="70">
        <v>29</v>
      </c>
      <c r="Y89" s="49" t="s">
        <v>1</v>
      </c>
      <c r="Z89" s="50" t="s">
        <v>8</v>
      </c>
      <c r="AA89" s="2"/>
    </row>
    <row r="90" spans="2:27">
      <c r="B90" s="113"/>
      <c r="D90" s="60"/>
      <c r="E90" s="61" t="s">
        <v>115</v>
      </c>
      <c r="F90" s="71">
        <v>3</v>
      </c>
      <c r="G90" s="51" t="s">
        <v>7</v>
      </c>
      <c r="H90" s="52" t="s">
        <v>8</v>
      </c>
      <c r="I90" s="2"/>
      <c r="J90" s="60"/>
      <c r="K90" s="61" t="s">
        <v>115</v>
      </c>
      <c r="L90" s="71">
        <v>3</v>
      </c>
      <c r="M90" s="51" t="s">
        <v>7</v>
      </c>
      <c r="N90" s="52" t="s">
        <v>8</v>
      </c>
      <c r="O90" s="2"/>
      <c r="P90" s="60"/>
      <c r="Q90" s="61"/>
      <c r="R90" s="71"/>
      <c r="S90" s="51"/>
      <c r="T90" s="52"/>
      <c r="U90" s="2"/>
      <c r="V90" s="60"/>
      <c r="W90" s="61"/>
      <c r="X90" s="71"/>
      <c r="Y90" s="51"/>
      <c r="Z90" s="52"/>
      <c r="AA90" s="2"/>
    </row>
    <row r="91" spans="2:27">
      <c r="B91" s="113"/>
      <c r="D91" s="60"/>
      <c r="E91" s="61" t="s">
        <v>116</v>
      </c>
      <c r="F91" s="71">
        <v>3</v>
      </c>
      <c r="G91" s="51" t="s">
        <v>7</v>
      </c>
      <c r="H91" s="52" t="s">
        <v>8</v>
      </c>
      <c r="I91" s="2"/>
      <c r="J91" s="60"/>
      <c r="K91" s="61" t="s">
        <v>116</v>
      </c>
      <c r="L91" s="71">
        <v>3</v>
      </c>
      <c r="M91" s="51" t="s">
        <v>7</v>
      </c>
      <c r="N91" s="52" t="s">
        <v>8</v>
      </c>
      <c r="O91" s="2"/>
      <c r="P91" s="60"/>
      <c r="Q91" s="61"/>
      <c r="R91" s="71"/>
      <c r="S91" s="51"/>
      <c r="T91" s="52"/>
      <c r="U91" s="2"/>
      <c r="V91" s="60"/>
      <c r="W91" s="61"/>
      <c r="X91" s="71"/>
      <c r="Y91" s="51"/>
      <c r="Z91" s="52"/>
      <c r="AA91" s="2"/>
    </row>
    <row r="92" spans="2:27">
      <c r="B92" s="113"/>
      <c r="D92" s="60"/>
      <c r="E92" s="61" t="s">
        <v>117</v>
      </c>
      <c r="F92" s="71">
        <v>3</v>
      </c>
      <c r="G92" s="51" t="s">
        <v>7</v>
      </c>
      <c r="H92" s="52" t="s">
        <v>8</v>
      </c>
      <c r="I92" s="2"/>
      <c r="J92" s="60"/>
      <c r="K92" s="61" t="s">
        <v>117</v>
      </c>
      <c r="L92" s="71">
        <v>3</v>
      </c>
      <c r="M92" s="51" t="s">
        <v>7</v>
      </c>
      <c r="N92" s="52" t="s">
        <v>8</v>
      </c>
      <c r="O92" s="2"/>
      <c r="P92" s="60"/>
      <c r="Q92" s="61"/>
      <c r="R92" s="71"/>
      <c r="S92" s="51"/>
      <c r="T92" s="52"/>
      <c r="U92" s="2"/>
      <c r="V92" s="60"/>
      <c r="W92" s="61"/>
      <c r="X92" s="71"/>
      <c r="Y92" s="51"/>
      <c r="Z92" s="52"/>
      <c r="AA92" s="2"/>
    </row>
    <row r="93" spans="2:27">
      <c r="B93" s="113"/>
      <c r="D93" s="60"/>
      <c r="E93" s="61" t="s">
        <v>118</v>
      </c>
      <c r="F93" s="71">
        <v>3</v>
      </c>
      <c r="G93" s="51" t="s">
        <v>7</v>
      </c>
      <c r="H93" s="52" t="s">
        <v>8</v>
      </c>
      <c r="I93" s="2"/>
      <c r="J93" s="60"/>
      <c r="K93" s="61" t="s">
        <v>118</v>
      </c>
      <c r="L93" s="71">
        <v>3</v>
      </c>
      <c r="M93" s="51" t="s">
        <v>7</v>
      </c>
      <c r="N93" s="52" t="s">
        <v>8</v>
      </c>
      <c r="O93" s="2"/>
      <c r="P93" s="60"/>
      <c r="Q93" s="61"/>
      <c r="R93" s="71"/>
      <c r="S93" s="51"/>
      <c r="T93" s="52"/>
      <c r="U93" s="2"/>
      <c r="V93" s="60"/>
      <c r="W93" s="61"/>
      <c r="X93" s="71"/>
      <c r="Y93" s="51"/>
      <c r="Z93" s="52"/>
      <c r="AA93" s="2"/>
    </row>
    <row r="94" spans="2:27">
      <c r="B94" s="113"/>
      <c r="D94" s="60"/>
      <c r="E94" s="61" t="s">
        <v>119</v>
      </c>
      <c r="F94" s="71">
        <v>3</v>
      </c>
      <c r="G94" s="51" t="s">
        <v>7</v>
      </c>
      <c r="H94" s="52" t="s">
        <v>8</v>
      </c>
      <c r="I94" s="2"/>
      <c r="J94" s="60"/>
      <c r="K94" s="61" t="s">
        <v>119</v>
      </c>
      <c r="L94" s="71">
        <v>3</v>
      </c>
      <c r="M94" s="51" t="s">
        <v>7</v>
      </c>
      <c r="N94" s="52" t="s">
        <v>8</v>
      </c>
      <c r="O94" s="2"/>
      <c r="P94" s="60"/>
      <c r="Q94" s="61"/>
      <c r="R94" s="71"/>
      <c r="S94" s="51"/>
      <c r="T94" s="52"/>
      <c r="U94" s="2"/>
      <c r="V94" s="60"/>
      <c r="W94" s="61"/>
      <c r="X94" s="71"/>
      <c r="Y94" s="51"/>
      <c r="Z94" s="52"/>
      <c r="AA94" s="2"/>
    </row>
    <row r="95" spans="2:27" ht="15" customHeight="1">
      <c r="B95" s="113"/>
      <c r="D95" s="60"/>
      <c r="E95" s="61" t="s">
        <v>120</v>
      </c>
      <c r="F95" s="71">
        <v>3</v>
      </c>
      <c r="G95" s="51" t="s">
        <v>7</v>
      </c>
      <c r="H95" s="52" t="s">
        <v>8</v>
      </c>
      <c r="I95" s="2"/>
      <c r="J95" s="60"/>
      <c r="K95" s="61" t="s">
        <v>120</v>
      </c>
      <c r="L95" s="71">
        <v>3</v>
      </c>
      <c r="M95" s="51" t="s">
        <v>7</v>
      </c>
      <c r="N95" s="52" t="s">
        <v>8</v>
      </c>
      <c r="O95" s="2"/>
      <c r="P95" s="60"/>
      <c r="Q95" s="61" t="s">
        <v>124</v>
      </c>
      <c r="R95" s="71">
        <v>3</v>
      </c>
      <c r="S95" s="51" t="s">
        <v>7</v>
      </c>
      <c r="T95" s="52" t="s">
        <v>8</v>
      </c>
      <c r="U95" s="2"/>
      <c r="V95" s="60"/>
      <c r="W95" s="61" t="s">
        <v>124</v>
      </c>
      <c r="X95" s="71">
        <v>3</v>
      </c>
      <c r="Y95" s="51" t="s">
        <v>7</v>
      </c>
      <c r="Z95" s="52" t="s">
        <v>8</v>
      </c>
      <c r="AA95" s="2"/>
    </row>
    <row r="96" spans="2:27">
      <c r="B96" s="113"/>
      <c r="D96" s="60"/>
      <c r="E96" s="61" t="s">
        <v>123</v>
      </c>
      <c r="F96" s="71">
        <v>6</v>
      </c>
      <c r="G96" s="51" t="s">
        <v>7</v>
      </c>
      <c r="H96" s="52" t="s">
        <v>0</v>
      </c>
      <c r="I96" s="2"/>
      <c r="J96" s="60"/>
      <c r="K96" s="61" t="s">
        <v>123</v>
      </c>
      <c r="L96" s="71">
        <v>6</v>
      </c>
      <c r="M96" s="51" t="s">
        <v>7</v>
      </c>
      <c r="N96" s="52" t="s">
        <v>0</v>
      </c>
      <c r="O96" s="2"/>
      <c r="P96" s="60"/>
      <c r="Q96" s="61" t="s">
        <v>123</v>
      </c>
      <c r="R96" s="71">
        <v>3</v>
      </c>
      <c r="S96" s="51" t="s">
        <v>7</v>
      </c>
      <c r="T96" s="52" t="s">
        <v>0</v>
      </c>
      <c r="U96" s="2"/>
      <c r="V96" s="60"/>
      <c r="W96" s="61" t="s">
        <v>123</v>
      </c>
      <c r="X96" s="71">
        <v>3</v>
      </c>
      <c r="Y96" s="51" t="s">
        <v>7</v>
      </c>
      <c r="Z96" s="52" t="s">
        <v>0</v>
      </c>
      <c r="AA96" s="2"/>
    </row>
    <row r="97" spans="2:27">
      <c r="B97" s="113"/>
      <c r="D97" s="66"/>
      <c r="E97" s="61"/>
      <c r="F97" s="72"/>
      <c r="G97" s="68"/>
      <c r="H97" s="69"/>
      <c r="I97" s="2"/>
      <c r="J97" s="66"/>
      <c r="K97" s="61"/>
      <c r="L97" s="72"/>
      <c r="M97" s="68"/>
      <c r="N97" s="69"/>
      <c r="O97" s="2"/>
      <c r="P97" s="66"/>
      <c r="Q97" s="67"/>
      <c r="R97" s="72"/>
      <c r="S97" s="68"/>
      <c r="T97" s="69"/>
      <c r="U97" s="2"/>
      <c r="V97" s="66"/>
      <c r="W97" s="67"/>
      <c r="X97" s="72"/>
      <c r="Y97" s="68"/>
      <c r="Z97" s="69"/>
      <c r="AA97" s="2"/>
    </row>
    <row r="98" spans="2:27">
      <c r="B98" s="113"/>
      <c r="D98" s="66"/>
      <c r="E98" s="67"/>
      <c r="F98" s="72"/>
      <c r="G98" s="68"/>
      <c r="H98" s="69"/>
      <c r="I98" s="2"/>
      <c r="J98" s="66"/>
      <c r="K98" s="67"/>
      <c r="L98" s="72"/>
      <c r="M98" s="68"/>
      <c r="N98" s="69"/>
      <c r="O98" s="2"/>
      <c r="P98" s="66"/>
      <c r="Q98" s="67"/>
      <c r="R98" s="72"/>
      <c r="S98" s="68"/>
      <c r="T98" s="69"/>
      <c r="U98" s="2"/>
      <c r="V98" s="66"/>
      <c r="W98" s="67"/>
      <c r="X98" s="72"/>
      <c r="Y98" s="68"/>
      <c r="Z98" s="69"/>
      <c r="AA98" s="2"/>
    </row>
    <row r="99" spans="2:27">
      <c r="B99" s="113"/>
      <c r="D99" s="66"/>
      <c r="E99" s="67"/>
      <c r="F99" s="72"/>
      <c r="G99" s="68"/>
      <c r="H99" s="69"/>
      <c r="I99" s="2"/>
      <c r="J99" s="66"/>
      <c r="K99" s="67"/>
      <c r="L99" s="72"/>
      <c r="M99" s="68"/>
      <c r="N99" s="69"/>
      <c r="O99" s="2"/>
      <c r="P99" s="66"/>
      <c r="Q99" s="67"/>
      <c r="R99" s="72"/>
      <c r="S99" s="68"/>
      <c r="T99" s="69"/>
      <c r="U99" s="2"/>
      <c r="V99" s="66"/>
      <c r="W99" s="67"/>
      <c r="X99" s="72"/>
      <c r="Y99" s="68"/>
      <c r="Z99" s="69"/>
      <c r="AA99" s="2"/>
    </row>
    <row r="100" spans="2:27">
      <c r="B100" s="113"/>
      <c r="D100" s="66"/>
      <c r="E100" s="67"/>
      <c r="F100" s="72"/>
      <c r="G100" s="68"/>
      <c r="H100" s="69"/>
      <c r="I100" s="2"/>
      <c r="J100" s="66"/>
      <c r="K100" s="67"/>
      <c r="L100" s="72"/>
      <c r="M100" s="68"/>
      <c r="N100" s="69"/>
      <c r="O100" s="2"/>
      <c r="P100" s="66"/>
      <c r="Q100" s="67"/>
      <c r="R100" s="72"/>
      <c r="S100" s="68"/>
      <c r="T100" s="69"/>
      <c r="U100" s="2"/>
      <c r="V100" s="66"/>
      <c r="W100" s="67"/>
      <c r="X100" s="72"/>
      <c r="Y100" s="68"/>
      <c r="Z100" s="69"/>
      <c r="AA100" s="2"/>
    </row>
    <row r="101" spans="2:27">
      <c r="B101" s="113"/>
      <c r="D101" s="62"/>
      <c r="E101" s="63"/>
      <c r="F101" s="73"/>
      <c r="G101" s="53"/>
      <c r="H101" s="54"/>
      <c r="I101" s="2"/>
      <c r="J101" s="62"/>
      <c r="K101" s="63"/>
      <c r="L101" s="73"/>
      <c r="M101" s="53"/>
      <c r="N101" s="54"/>
      <c r="O101" s="2"/>
      <c r="P101" s="62"/>
      <c r="Q101" s="63"/>
      <c r="R101" s="73"/>
      <c r="S101" s="53"/>
      <c r="T101" s="54"/>
      <c r="U101" s="2"/>
      <c r="V101" s="62"/>
      <c r="W101" s="63"/>
      <c r="X101" s="73"/>
      <c r="Y101" s="53"/>
      <c r="Z101" s="54"/>
      <c r="AA101" s="2"/>
    </row>
    <row r="102" spans="2:27">
      <c r="B102" s="113"/>
      <c r="D102" s="107" t="str">
        <f>IF(D124&gt;D125,"BOT (School)","BPV (Stage)")</f>
        <v>BOT (School)</v>
      </c>
      <c r="E102" s="108"/>
      <c r="F102" s="108"/>
      <c r="G102" s="108"/>
      <c r="H102" s="109"/>
      <c r="I102" s="2"/>
      <c r="J102" s="107" t="str">
        <f>IF(J124&gt;J125,"BOT (School)","BPV (Stage)")</f>
        <v>BOT (School)</v>
      </c>
      <c r="K102" s="108"/>
      <c r="L102" s="108"/>
      <c r="M102" s="108"/>
      <c r="N102" s="109"/>
      <c r="O102" s="2"/>
      <c r="P102" s="107" t="str">
        <f>IF(P124&gt;P125,"BOT (School)","BPV (Stage)")</f>
        <v>BPV (Stage)</v>
      </c>
      <c r="Q102" s="108"/>
      <c r="R102" s="108"/>
      <c r="S102" s="108"/>
      <c r="T102" s="109"/>
      <c r="U102" s="2"/>
      <c r="V102" s="107" t="str">
        <f>IF(V124&gt;V125,"BOT (School)","BPV (Stage)")</f>
        <v>BPV (Stage)</v>
      </c>
      <c r="W102" s="108"/>
      <c r="X102" s="108"/>
      <c r="Y102" s="108"/>
      <c r="Z102" s="109"/>
      <c r="AA102" s="2"/>
    </row>
    <row r="103" spans="2:27">
      <c r="B103" s="96"/>
      <c r="D103" s="57"/>
      <c r="E103" s="110" t="s">
        <v>125</v>
      </c>
      <c r="F103" s="111"/>
      <c r="G103" s="111"/>
      <c r="H103" s="112"/>
      <c r="I103" s="2"/>
      <c r="J103" s="57"/>
      <c r="K103" s="110" t="s">
        <v>125</v>
      </c>
      <c r="L103" s="111"/>
      <c r="M103" s="111"/>
      <c r="N103" s="112"/>
      <c r="O103" s="2"/>
      <c r="P103" s="57"/>
      <c r="Q103" s="110" t="s">
        <v>125</v>
      </c>
      <c r="R103" s="111"/>
      <c r="S103" s="111"/>
      <c r="T103" s="112"/>
      <c r="U103" s="2"/>
      <c r="V103" s="57"/>
      <c r="W103" s="110" t="s">
        <v>125</v>
      </c>
      <c r="X103" s="111"/>
      <c r="Y103" s="111"/>
      <c r="Z103" s="112"/>
      <c r="AA103" s="2"/>
    </row>
    <row r="104" spans="2:27">
      <c r="B104" s="96"/>
      <c r="D104" s="64"/>
      <c r="E104" s="104"/>
      <c r="F104" s="105"/>
      <c r="G104" s="105"/>
      <c r="H104" s="106"/>
      <c r="I104" s="2"/>
      <c r="J104" s="64"/>
      <c r="K104" s="104"/>
      <c r="L104" s="105"/>
      <c r="M104" s="105"/>
      <c r="N104" s="106"/>
      <c r="O104" s="2"/>
      <c r="P104" s="64"/>
      <c r="Q104" s="104"/>
      <c r="R104" s="105"/>
      <c r="S104" s="105"/>
      <c r="T104" s="106"/>
      <c r="U104" s="2"/>
      <c r="V104" s="64"/>
      <c r="W104" s="104"/>
      <c r="X104" s="105"/>
      <c r="Y104" s="105"/>
      <c r="Z104" s="106"/>
      <c r="AA104" s="2"/>
    </row>
    <row r="105" spans="2:27">
      <c r="B105" s="96"/>
      <c r="D105" s="64"/>
      <c r="E105" s="104"/>
      <c r="F105" s="105"/>
      <c r="G105" s="105"/>
      <c r="H105" s="106"/>
      <c r="I105" s="2"/>
      <c r="J105" s="64"/>
      <c r="K105" s="104"/>
      <c r="L105" s="105"/>
      <c r="M105" s="105"/>
      <c r="N105" s="106"/>
      <c r="O105" s="2"/>
      <c r="P105" s="64"/>
      <c r="Q105" s="104"/>
      <c r="R105" s="105"/>
      <c r="S105" s="105"/>
      <c r="T105" s="106"/>
      <c r="U105" s="2"/>
      <c r="V105" s="64"/>
      <c r="W105" s="104"/>
      <c r="X105" s="105"/>
      <c r="Y105" s="105"/>
      <c r="Z105" s="106"/>
      <c r="AA105" s="2"/>
    </row>
    <row r="106" spans="2:27">
      <c r="B106" s="96"/>
      <c r="D106" s="64"/>
      <c r="E106" s="104"/>
      <c r="F106" s="105"/>
      <c r="G106" s="105"/>
      <c r="H106" s="106"/>
      <c r="I106" s="2"/>
      <c r="J106" s="64"/>
      <c r="K106" s="104"/>
      <c r="L106" s="105"/>
      <c r="M106" s="105"/>
      <c r="N106" s="106"/>
      <c r="O106" s="2"/>
      <c r="P106" s="64"/>
      <c r="Q106" s="104"/>
      <c r="R106" s="105"/>
      <c r="S106" s="105"/>
      <c r="T106" s="106"/>
      <c r="U106" s="2"/>
      <c r="V106" s="64"/>
      <c r="W106" s="104"/>
      <c r="X106" s="105"/>
      <c r="Y106" s="105"/>
      <c r="Z106" s="106"/>
      <c r="AA106" s="2"/>
    </row>
    <row r="107" spans="2:27">
      <c r="B107" s="96"/>
      <c r="D107" s="64"/>
      <c r="E107" s="104"/>
      <c r="F107" s="105"/>
      <c r="G107" s="105"/>
      <c r="H107" s="106"/>
      <c r="I107" s="2"/>
      <c r="J107" s="64"/>
      <c r="K107" s="104"/>
      <c r="L107" s="105"/>
      <c r="M107" s="105"/>
      <c r="N107" s="106"/>
      <c r="O107" s="2"/>
      <c r="P107" s="64"/>
      <c r="Q107" s="104"/>
      <c r="R107" s="105"/>
      <c r="S107" s="105"/>
      <c r="T107" s="106"/>
      <c r="U107" s="2"/>
      <c r="V107" s="64"/>
      <c r="W107" s="104"/>
      <c r="X107" s="105"/>
      <c r="Y107" s="105"/>
      <c r="Z107" s="106"/>
      <c r="AA107" s="2"/>
    </row>
    <row r="108" spans="2:27">
      <c r="B108" s="96"/>
      <c r="D108" s="64"/>
      <c r="E108" s="104"/>
      <c r="F108" s="105"/>
      <c r="G108" s="105"/>
      <c r="H108" s="106"/>
      <c r="I108" s="2"/>
      <c r="J108" s="64"/>
      <c r="K108" s="104"/>
      <c r="L108" s="105"/>
      <c r="M108" s="105"/>
      <c r="N108" s="106"/>
      <c r="O108" s="2"/>
      <c r="P108" s="64"/>
      <c r="Q108" s="104"/>
      <c r="R108" s="105"/>
      <c r="S108" s="105"/>
      <c r="T108" s="106"/>
      <c r="U108" s="2"/>
      <c r="V108" s="64"/>
      <c r="W108" s="104"/>
      <c r="X108" s="105"/>
      <c r="Y108" s="105"/>
      <c r="Z108" s="106"/>
      <c r="AA108" s="2"/>
    </row>
    <row r="109" spans="2:27">
      <c r="B109" s="96"/>
      <c r="D109" s="55"/>
      <c r="E109" s="103" t="s">
        <v>53</v>
      </c>
      <c r="F109" s="98"/>
      <c r="G109" s="98"/>
      <c r="H109" s="99"/>
      <c r="I109" s="2"/>
      <c r="J109" s="55"/>
      <c r="K109" s="103" t="s">
        <v>53</v>
      </c>
      <c r="L109" s="98"/>
      <c r="M109" s="98"/>
      <c r="N109" s="99"/>
      <c r="O109" s="2"/>
      <c r="P109" s="55"/>
      <c r="Q109" s="103" t="s">
        <v>53</v>
      </c>
      <c r="R109" s="98"/>
      <c r="S109" s="98"/>
      <c r="T109" s="99"/>
      <c r="U109" s="2"/>
      <c r="V109" s="55"/>
      <c r="W109" s="103" t="s">
        <v>53</v>
      </c>
      <c r="X109" s="98"/>
      <c r="Y109" s="98"/>
      <c r="Z109" s="99"/>
      <c r="AA109" s="2"/>
    </row>
    <row r="110" spans="2:27">
      <c r="B110" s="96"/>
      <c r="D110" s="64"/>
      <c r="E110" s="97" t="str">
        <f>IF(D110="","",(VLOOKUP(D110,Competenties!$B$3:$C$27,2)))</f>
        <v/>
      </c>
      <c r="F110" s="98"/>
      <c r="G110" s="98"/>
      <c r="H110" s="99"/>
      <c r="I110" s="2"/>
      <c r="J110" s="64"/>
      <c r="K110" s="97" t="str">
        <f>IF(J110="","",(VLOOKUP(J110,Competenties!$B$3:$C$27,2)))</f>
        <v/>
      </c>
      <c r="L110" s="98"/>
      <c r="M110" s="98"/>
      <c r="N110" s="99"/>
      <c r="O110" s="2"/>
      <c r="P110" s="64"/>
      <c r="Q110" s="97" t="str">
        <f>IF(P110="","",(VLOOKUP(P110,Competenties!$B$3:$C$27,2)))</f>
        <v/>
      </c>
      <c r="R110" s="98"/>
      <c r="S110" s="98"/>
      <c r="T110" s="99"/>
      <c r="U110" s="2"/>
      <c r="V110" s="64"/>
      <c r="W110" s="97" t="str">
        <f>IF(V110="","",(VLOOKUP(V110,Competenties!$B$3:$C$27,2)))</f>
        <v/>
      </c>
      <c r="X110" s="98"/>
      <c r="Y110" s="98"/>
      <c r="Z110" s="99"/>
      <c r="AA110" s="2"/>
    </row>
    <row r="111" spans="2:27">
      <c r="B111" s="96"/>
      <c r="D111" s="64"/>
      <c r="E111" s="97" t="str">
        <f>IF(D111="","",(VLOOKUP(D111,Competenties!$B$3:$C$27,2)))</f>
        <v/>
      </c>
      <c r="F111" s="98"/>
      <c r="G111" s="98"/>
      <c r="H111" s="99"/>
      <c r="I111" s="2"/>
      <c r="J111" s="64"/>
      <c r="K111" s="97" t="str">
        <f>IF(J111="","",(VLOOKUP(J111,Competenties!$B$3:$C$27,2)))</f>
        <v/>
      </c>
      <c r="L111" s="98"/>
      <c r="M111" s="98"/>
      <c r="N111" s="99"/>
      <c r="O111" s="2"/>
      <c r="P111" s="64"/>
      <c r="Q111" s="97" t="str">
        <f>IF(P111="","",(VLOOKUP(P111,Competenties!$B$3:$C$27,2)))</f>
        <v/>
      </c>
      <c r="R111" s="98"/>
      <c r="S111" s="98"/>
      <c r="T111" s="99"/>
      <c r="U111" s="2"/>
      <c r="V111" s="64"/>
      <c r="W111" s="97" t="str">
        <f>IF(V111="","",(VLOOKUP(V111,Competenties!$B$3:$C$27,2)))</f>
        <v/>
      </c>
      <c r="X111" s="98"/>
      <c r="Y111" s="98"/>
      <c r="Z111" s="99"/>
      <c r="AA111" s="2"/>
    </row>
    <row r="112" spans="2:27">
      <c r="B112" s="96"/>
      <c r="D112" s="64"/>
      <c r="E112" s="97" t="str">
        <f>IF(D112="","",(VLOOKUP(D112,Competenties!$B$3:$C$27,2)))</f>
        <v/>
      </c>
      <c r="F112" s="98"/>
      <c r="G112" s="98"/>
      <c r="H112" s="99"/>
      <c r="I112" s="2"/>
      <c r="J112" s="64"/>
      <c r="K112" s="97" t="str">
        <f>IF(J112="","",(VLOOKUP(J112,Competenties!$B$3:$C$27,2)))</f>
        <v/>
      </c>
      <c r="L112" s="98"/>
      <c r="M112" s="98"/>
      <c r="N112" s="99"/>
      <c r="O112" s="2"/>
      <c r="P112" s="64"/>
      <c r="Q112" s="97" t="str">
        <f>IF(P112="","",(VLOOKUP(P112,Competenties!$B$3:$C$27,2)))</f>
        <v/>
      </c>
      <c r="R112" s="98"/>
      <c r="S112" s="98"/>
      <c r="T112" s="99"/>
      <c r="U112" s="2"/>
      <c r="V112" s="64"/>
      <c r="W112" s="97" t="str">
        <f>IF(V112="","",(VLOOKUP(V112,Competenties!$B$3:$C$27,2)))</f>
        <v/>
      </c>
      <c r="X112" s="98"/>
      <c r="Y112" s="98"/>
      <c r="Z112" s="99"/>
      <c r="AA112" s="2"/>
    </row>
    <row r="113" spans="2:27">
      <c r="B113" s="96"/>
      <c r="D113" s="64"/>
      <c r="E113" s="97" t="str">
        <f>IF(D113="","",(VLOOKUP(D113,Competenties!$B$3:$C$27,2)))</f>
        <v/>
      </c>
      <c r="F113" s="98"/>
      <c r="G113" s="98"/>
      <c r="H113" s="99"/>
      <c r="I113" s="2"/>
      <c r="J113" s="64"/>
      <c r="K113" s="97" t="str">
        <f>IF(J113="","",(VLOOKUP(J113,Competenties!$B$3:$C$27,2)))</f>
        <v/>
      </c>
      <c r="L113" s="98"/>
      <c r="M113" s="98"/>
      <c r="N113" s="99"/>
      <c r="O113" s="2"/>
      <c r="P113" s="64"/>
      <c r="Q113" s="97" t="str">
        <f>IF(P113="","",(VLOOKUP(P113,Competenties!$B$3:$C$27,2)))</f>
        <v/>
      </c>
      <c r="R113" s="98"/>
      <c r="S113" s="98"/>
      <c r="T113" s="99"/>
      <c r="U113" s="2"/>
      <c r="V113" s="64"/>
      <c r="W113" s="97" t="str">
        <f>IF(V113="","",(VLOOKUP(V113,Competenties!$B$3:$C$27,2)))</f>
        <v/>
      </c>
      <c r="X113" s="98"/>
      <c r="Y113" s="98"/>
      <c r="Z113" s="99"/>
      <c r="AA113" s="2"/>
    </row>
    <row r="114" spans="2:27">
      <c r="B114" s="96"/>
      <c r="D114" s="65"/>
      <c r="E114" s="100" t="str">
        <f>IF(D114="","",(VLOOKUP(D114,Competenties!$B$3:$C$27,2)))</f>
        <v/>
      </c>
      <c r="F114" s="101"/>
      <c r="G114" s="101"/>
      <c r="H114" s="102"/>
      <c r="I114" s="2"/>
      <c r="J114" s="65"/>
      <c r="K114" s="100" t="str">
        <f>IF(J114="","",(VLOOKUP(J114,Competenties!$B$3:$C$27,2)))</f>
        <v/>
      </c>
      <c r="L114" s="101"/>
      <c r="M114" s="101"/>
      <c r="N114" s="102"/>
      <c r="O114" s="2"/>
      <c r="P114" s="65"/>
      <c r="Q114" s="100" t="str">
        <f>IF(P114="","",(VLOOKUP(P114,Competenties!$B$3:$C$27,2)))</f>
        <v/>
      </c>
      <c r="R114" s="101"/>
      <c r="S114" s="101"/>
      <c r="T114" s="102"/>
      <c r="U114" s="2"/>
      <c r="V114" s="65"/>
      <c r="W114" s="100" t="str">
        <f>IF(V114="","",(VLOOKUP(V114,Competenties!$B$3:$C$27,2)))</f>
        <v/>
      </c>
      <c r="X114" s="101"/>
      <c r="Y114" s="101"/>
      <c r="Z114" s="102"/>
      <c r="AA114" s="2"/>
    </row>
    <row r="115" spans="2:27">
      <c r="B115" s="96"/>
      <c r="D115" s="55"/>
      <c r="E115" s="103" t="s">
        <v>110</v>
      </c>
      <c r="F115" s="98"/>
      <c r="G115" s="98"/>
      <c r="H115" s="99"/>
      <c r="I115" s="2"/>
      <c r="J115" s="55"/>
      <c r="K115" s="103" t="s">
        <v>110</v>
      </c>
      <c r="L115" s="98"/>
      <c r="M115" s="98"/>
      <c r="N115" s="99"/>
      <c r="O115" s="2"/>
      <c r="P115" s="55"/>
      <c r="Q115" s="103" t="s">
        <v>110</v>
      </c>
      <c r="R115" s="98"/>
      <c r="S115" s="98"/>
      <c r="T115" s="99"/>
      <c r="U115" s="2"/>
      <c r="V115" s="55"/>
      <c r="W115" s="103" t="s">
        <v>110</v>
      </c>
      <c r="X115" s="98"/>
      <c r="Y115" s="98"/>
      <c r="Z115" s="99"/>
      <c r="AA115" s="2"/>
    </row>
    <row r="116" spans="2:27">
      <c r="B116" s="96"/>
      <c r="D116" s="64"/>
      <c r="E116" s="97"/>
      <c r="F116" s="98"/>
      <c r="G116" s="98"/>
      <c r="H116" s="99"/>
      <c r="I116" s="2"/>
      <c r="J116" s="64"/>
      <c r="K116" s="97"/>
      <c r="L116" s="98"/>
      <c r="M116" s="98"/>
      <c r="N116" s="99"/>
      <c r="O116" s="2"/>
      <c r="P116" s="64"/>
      <c r="Q116" s="97"/>
      <c r="R116" s="98"/>
      <c r="S116" s="98"/>
      <c r="T116" s="99"/>
      <c r="U116" s="2"/>
      <c r="V116" s="64"/>
      <c r="W116" s="97"/>
      <c r="X116" s="98"/>
      <c r="Y116" s="98"/>
      <c r="Z116" s="99"/>
      <c r="AA116" s="2"/>
    </row>
    <row r="117" spans="2:27">
      <c r="B117" s="96"/>
      <c r="D117" s="64"/>
      <c r="E117" s="97"/>
      <c r="F117" s="98"/>
      <c r="G117" s="98"/>
      <c r="H117" s="99"/>
      <c r="I117" s="2"/>
      <c r="J117" s="64"/>
      <c r="K117" s="97"/>
      <c r="L117" s="98"/>
      <c r="M117" s="98"/>
      <c r="N117" s="99"/>
      <c r="O117" s="2"/>
      <c r="P117" s="64"/>
      <c r="Q117" s="97"/>
      <c r="R117" s="98"/>
      <c r="S117" s="98"/>
      <c r="T117" s="99"/>
      <c r="U117" s="2"/>
      <c r="V117" s="64"/>
      <c r="W117" s="97"/>
      <c r="X117" s="98"/>
      <c r="Y117" s="98"/>
      <c r="Z117" s="99"/>
      <c r="AA117" s="2"/>
    </row>
    <row r="118" spans="2:27">
      <c r="B118" s="96"/>
      <c r="D118" s="64"/>
      <c r="E118" s="97"/>
      <c r="F118" s="98"/>
      <c r="G118" s="98"/>
      <c r="H118" s="99"/>
      <c r="I118" s="2"/>
      <c r="J118" s="64"/>
      <c r="K118" s="97"/>
      <c r="L118" s="98"/>
      <c r="M118" s="98"/>
      <c r="N118" s="99"/>
      <c r="O118" s="2"/>
      <c r="P118" s="64"/>
      <c r="Q118" s="97"/>
      <c r="R118" s="98"/>
      <c r="S118" s="98"/>
      <c r="T118" s="99"/>
      <c r="U118" s="2"/>
      <c r="V118" s="64"/>
      <c r="W118" s="97"/>
      <c r="X118" s="98"/>
      <c r="Y118" s="98"/>
      <c r="Z118" s="99"/>
      <c r="AA118" s="2"/>
    </row>
    <row r="119" spans="2:27">
      <c r="B119" s="96"/>
      <c r="D119" s="64"/>
      <c r="E119" s="97"/>
      <c r="F119" s="98"/>
      <c r="G119" s="98"/>
      <c r="H119" s="99"/>
      <c r="I119" s="2"/>
      <c r="J119" s="64"/>
      <c r="K119" s="97"/>
      <c r="L119" s="98"/>
      <c r="M119" s="98"/>
      <c r="N119" s="99"/>
      <c r="O119" s="2"/>
      <c r="P119" s="64"/>
      <c r="Q119" s="97"/>
      <c r="R119" s="98"/>
      <c r="S119" s="98"/>
      <c r="T119" s="99"/>
      <c r="U119" s="2"/>
      <c r="V119" s="64"/>
      <c r="W119" s="97"/>
      <c r="X119" s="98"/>
      <c r="Y119" s="98"/>
      <c r="Z119" s="99"/>
      <c r="AA119" s="2"/>
    </row>
    <row r="120" spans="2:27">
      <c r="B120" s="96"/>
      <c r="D120" s="64"/>
      <c r="E120" s="97"/>
      <c r="F120" s="98"/>
      <c r="G120" s="98"/>
      <c r="H120" s="99"/>
      <c r="I120" s="2"/>
      <c r="J120" s="64"/>
      <c r="K120" s="97"/>
      <c r="L120" s="98"/>
      <c r="M120" s="98"/>
      <c r="N120" s="99"/>
      <c r="O120" s="2"/>
      <c r="P120" s="64"/>
      <c r="Q120" s="97"/>
      <c r="R120" s="98"/>
      <c r="S120" s="98"/>
      <c r="T120" s="99"/>
      <c r="U120" s="2"/>
      <c r="V120" s="64"/>
      <c r="W120" s="97"/>
      <c r="X120" s="98"/>
      <c r="Y120" s="98"/>
      <c r="Z120" s="99"/>
      <c r="AA120" s="2"/>
    </row>
    <row r="121" spans="2:27">
      <c r="B121" s="96"/>
      <c r="D121" s="65"/>
      <c r="E121" s="100"/>
      <c r="F121" s="101"/>
      <c r="G121" s="101"/>
      <c r="H121" s="102"/>
      <c r="I121" s="2"/>
      <c r="J121" s="65"/>
      <c r="K121" s="100"/>
      <c r="L121" s="101"/>
      <c r="M121" s="101"/>
      <c r="N121" s="102"/>
      <c r="O121" s="2"/>
      <c r="P121" s="65"/>
      <c r="Q121" s="100"/>
      <c r="R121" s="101"/>
      <c r="S121" s="101"/>
      <c r="T121" s="102"/>
      <c r="U121" s="2"/>
      <c r="V121" s="65"/>
      <c r="W121" s="100"/>
      <c r="X121" s="101"/>
      <c r="Y121" s="101"/>
      <c r="Z121" s="102"/>
      <c r="AA121" s="2"/>
    </row>
    <row r="122" spans="2:27">
      <c r="D122" s="1"/>
      <c r="J122" s="1"/>
      <c r="P122" s="1"/>
      <c r="V122" s="1"/>
    </row>
    <row r="123" spans="2:27" outlineLevel="1">
      <c r="D123" s="6">
        <v>9</v>
      </c>
      <c r="E123" s="7" t="s">
        <v>9</v>
      </c>
      <c r="F123" s="6"/>
      <c r="G123" s="6"/>
      <c r="H123" s="6"/>
      <c r="I123" s="6"/>
      <c r="J123" s="6">
        <v>9</v>
      </c>
      <c r="K123" s="7" t="s">
        <v>9</v>
      </c>
      <c r="L123" s="6"/>
      <c r="M123" s="6"/>
      <c r="N123" s="6"/>
      <c r="O123" s="6"/>
      <c r="P123" s="6">
        <v>9</v>
      </c>
      <c r="Q123" s="7" t="s">
        <v>9</v>
      </c>
      <c r="R123" s="6"/>
      <c r="S123" s="6"/>
      <c r="T123" s="6"/>
      <c r="U123" s="6"/>
      <c r="V123" s="6">
        <v>9</v>
      </c>
      <c r="W123" s="7" t="s">
        <v>9</v>
      </c>
      <c r="X123" s="6"/>
      <c r="Y123" s="6"/>
      <c r="Z123" s="6"/>
      <c r="AA123" s="6"/>
    </row>
    <row r="124" spans="2:27" outlineLevel="1">
      <c r="D124" s="9">
        <f>D123*SUM(IF(G89="S",F89,0),IF(G90="S",F90,0),IF(G91="S",F91,0),IF(G92="S",F92,0),IF(G93="S",F93,0),IF(G94="S",F94,0),IF(G95="S",F95,0),IF(G96="S",F96,0),IF(G97="S",F97,0),IF(G98="S",F98,0),IF(G99="S",F99,0),IF(G100="S",F100,0),IF(G101="S",F101,0))</f>
        <v>243</v>
      </c>
      <c r="E124" s="6" t="s">
        <v>10</v>
      </c>
      <c r="F124" s="6"/>
      <c r="G124" s="6"/>
      <c r="H124" s="6"/>
      <c r="I124" s="6"/>
      <c r="J124" s="9">
        <f>J123*SUM(IF(M89="S",L89,0),IF(M90="S",L90,0),IF(M91="S",L91,0),IF(M92="S",L92,0),IF(M93="S",L93,0),IF(M94="S",L94,0),IF(M95="S",L95,0),IF(M96="S",L96,0),IF(M97="S",L97,0),IF(M98="S",L98,0),IF(M99="S",L99,0),IF(M100="S",L100,0),IF(M101="S",L101,0))</f>
        <v>243</v>
      </c>
      <c r="K124" s="6" t="s">
        <v>10</v>
      </c>
      <c r="L124" s="6"/>
      <c r="M124" s="6"/>
      <c r="N124" s="6"/>
      <c r="O124" s="6"/>
      <c r="P124" s="9">
        <f>P123*SUM(IF(S89="S",R89,0),IF(S90="S",R90,0),IF(S91="S",R91,0),IF(S92="S",R92,0),IF(S93="S",R93,0),IF(S94="S",R94,0),IF(S95="S",R95,0),IF(S96="S",R96,0),IF(S97="S",R97,0),IF(S98="S",R98,0),IF(S99="S",R99,0),IF(S100="S",R100,0),IF(S101="S",R101,0))</f>
        <v>54</v>
      </c>
      <c r="Q124" s="6" t="s">
        <v>10</v>
      </c>
      <c r="R124" s="6"/>
      <c r="S124" s="6"/>
      <c r="T124" s="6"/>
      <c r="U124" s="6"/>
      <c r="V124" s="9">
        <f>V123*SUM(IF(Y89="S",X89,0),IF(Y90="S",X90,0),IF(Y91="S",X91,0),IF(Y92="S",X92,0),IF(Y93="S",X93,0),IF(Y94="S",X94,0),IF(Y95="S",X95,0),IF(Y96="S",X96,0),IF(Y97="S",X97,0),IF(Y98="S",X98,0),IF(Y99="S",X99,0),IF(Y100="S",X100,0),IF(Y101="S",X101,0))</f>
        <v>54</v>
      </c>
      <c r="W124" s="6" t="s">
        <v>10</v>
      </c>
      <c r="X124" s="6"/>
      <c r="Y124" s="6"/>
      <c r="Z124" s="6"/>
      <c r="AA124" s="6"/>
    </row>
    <row r="125" spans="2:27" outlineLevel="1">
      <c r="D125" s="9">
        <f>D123*SUM(IF(G89="B",F89,0),IF(G90="B",F90,0),IF(G91="B",F91,0),IF(G92="B",F92,0),IF(G93="B",F93,0),IF(G94="B",F94,0),IF(G95="B",F95,0),IF(G96="B",F96,0),IF(G97="B",F97,0),IF(G98="B",F98,0),IF(G99="B",F99,0),IF(G100="B",F100,0),IF(G101="B",F101,0))</f>
        <v>0</v>
      </c>
      <c r="E125" s="6" t="s">
        <v>11</v>
      </c>
      <c r="F125" s="6"/>
      <c r="G125" s="6"/>
      <c r="H125" s="6"/>
      <c r="I125" s="6"/>
      <c r="J125" s="9">
        <f>J123*SUM(IF(M89="B",L89,0),IF(M90="B",L90,0),IF(M91="B",L91,0),IF(M92="B",L92,0),IF(M93="B",L93,0),IF(M94="B",L94,0),IF(M95="B",L95,0),IF(M96="B",L96,0),IF(M97="B",L97,0),IF(M98="B",L98,0),IF(M99="B",L99,0),IF(M100="B",L100,0),IF(M101="B",L101,0))</f>
        <v>0</v>
      </c>
      <c r="K125" s="6" t="s">
        <v>11</v>
      </c>
      <c r="L125" s="6"/>
      <c r="M125" s="6"/>
      <c r="N125" s="6"/>
      <c r="O125" s="6"/>
      <c r="P125" s="9">
        <f>P123*SUM(IF(S89="B",R89,0),IF(S90="B",R90,0),IF(S91="B",R91,0),IF(S92="B",R92,0),IF(S93="B",R93,0),IF(S94="B",R94,0),IF(S95="B",R95,0),IF(S96="B",R96,0),IF(S97="B",R97,0),IF(S98="B",R98,0),IF(S99="B",R99,0),IF(S100="B",R100,0),IF(S101="B",R101,0))</f>
        <v>261</v>
      </c>
      <c r="Q125" s="6" t="s">
        <v>11</v>
      </c>
      <c r="R125" s="6"/>
      <c r="S125" s="6"/>
      <c r="T125" s="6"/>
      <c r="U125" s="6"/>
      <c r="V125" s="9">
        <f>V123*SUM(IF(Y89="B",X89,0),IF(Y90="B",X90,0),IF(Y91="B",X91,0),IF(Y92="B",X92,0),IF(Y93="B",X93,0),IF(Y94="B",X94,0),IF(Y95="B",X95,0),IF(Y96="B",X96,0),IF(Y97="B",X97,0),IF(Y98="B",X98,0),IF(Y99="B",X99,0),IF(Y100="B",X100,0),IF(Y101="B",X101,0))</f>
        <v>261</v>
      </c>
      <c r="W125" s="6" t="s">
        <v>11</v>
      </c>
      <c r="X125" s="6"/>
      <c r="Y125" s="6"/>
      <c r="Z125" s="6"/>
      <c r="AA125" s="6"/>
    </row>
    <row r="126" spans="2:27" outlineLevel="1">
      <c r="D126" s="9">
        <f>D123*SUM(IF(H89="P",F89,0),IF(H90="P",F90,0),IF(H91="P",F91,0),IF(H92="P",F92,0),IF(H93="P",F93,0),IF(H94="P",F94,0),IF(H95="P",F95,0),IF(H96="P",F96,0),IF(H97="P",F97,0),IF(H98="P",F98,0),IF(H99="P",F99,0),IF(H100="P",F100,0),IF(H101="P",F101,0))</f>
        <v>189</v>
      </c>
      <c r="E126" s="6" t="s">
        <v>12</v>
      </c>
      <c r="F126" s="6"/>
      <c r="G126" s="6"/>
      <c r="H126" s="6"/>
      <c r="I126" s="6"/>
      <c r="J126" s="9">
        <f>J123*SUM(IF(N89="P",L89,0),IF(N90="P",L90,0),IF(N91="P",L91,0),IF(N92="P",L92,0),IF(N93="P",L93,0),IF(N94="P",L94,0),IF(N95="P",L95,0),IF(N96="P",L96,0),IF(N97="P",L97,0),IF(N98="P",L98,0),IF(N99="P",L99,0),IF(N100="P",L100,0),IF(N101="P",L101,0))</f>
        <v>189</v>
      </c>
      <c r="K126" s="6" t="s">
        <v>12</v>
      </c>
      <c r="L126" s="6"/>
      <c r="M126" s="6"/>
      <c r="N126" s="6"/>
      <c r="O126" s="6"/>
      <c r="P126" s="9">
        <f>P123*SUM(IF(T89="P",R89,0),IF(T90="P",R90,0),IF(T91="P",R91,0),IF(T92="P",R92,0),IF(T93="P",R93,0),IF(T94="P",R94,0),IF(T95="P",R95,0),IF(T96="P",R96,0),IF(T97="P",R97,0),IF(T98="P",R98,0),IF(T99="P",R99,0),IF(T100="P",R100,0),IF(T101="P",R101,0))</f>
        <v>288</v>
      </c>
      <c r="Q126" s="6" t="s">
        <v>12</v>
      </c>
      <c r="R126" s="6"/>
      <c r="S126" s="6"/>
      <c r="T126" s="6"/>
      <c r="U126" s="6"/>
      <c r="V126" s="9">
        <f>V123*SUM(IF(Z89="P",X89,0),IF(Z90="P",X90,0),IF(Z91="P",X91,0),IF(Z92="P",X92,0),IF(Z93="P",X93,0),IF(Z94="P",X94,0),IF(Z95="P",X95,0),IF(Z96="P",X96,0),IF(Z97="P",X97,0),IF(Z98="P",X98,0),IF(Z99="P",X99,0),IF(Z100="P",X100,0),IF(Z101="P",X101,0))</f>
        <v>288</v>
      </c>
      <c r="W126" s="6" t="s">
        <v>12</v>
      </c>
      <c r="X126" s="6"/>
      <c r="Y126" s="6"/>
      <c r="Z126" s="6"/>
      <c r="AA126" s="6"/>
    </row>
    <row r="127" spans="2:27" outlineLevel="1">
      <c r="D127" s="9">
        <f>D123*SUM(IF(H89="K",F89,0),IF(H90="K",F90,0),IF(H91="K",F91,0),IF(H92="K",F92,0),IF(H93="K",F93,0),IF(H94="K",F94,0),IF(H95="K",F95,0),IF(H96="K",F96,0),IF(H97="K",F97,0),IF(H98="K",F98,0),IF(H99="K",F99,0),IF(H100="K",F100,0),IF(H101="K",F101,0))</f>
        <v>54</v>
      </c>
      <c r="E127" s="6" t="s">
        <v>13</v>
      </c>
      <c r="F127" s="6"/>
      <c r="G127" s="6"/>
      <c r="H127" s="6"/>
      <c r="I127" s="6"/>
      <c r="J127" s="9">
        <f>J123*SUM(IF(N89="K",L89,0),IF(N90="K",L90,0),IF(N91="K",L91,0),IF(N92="K",L92,0),IF(N93="K",L93,0),IF(N94="K",L94,0),IF(N95="K",L95,0),IF(N96="K",L96,0),IF(N97="K",L97,0),IF(N98="K",L98,0),IF(N99="K",L99,0),IF(N100="K",L100,0),IF(N101="K",L101,0))</f>
        <v>54</v>
      </c>
      <c r="K127" s="6" t="s">
        <v>13</v>
      </c>
      <c r="L127" s="6"/>
      <c r="M127" s="6"/>
      <c r="N127" s="6"/>
      <c r="O127" s="6"/>
      <c r="P127" s="9">
        <f>P123*SUM(IF(T89="K",R89,0),IF(T90="K",R90,0),IF(T91="K",R91,0),IF(T92="K",R92,0),IF(T93="K",R93,0),IF(T94="K",R94,0),IF(T95="K",R95,0),IF(T96="K",R96,0),IF(T97="K",R97,0),IF(T98="K",R98,0),IF(T99="K",R99,0),IF(T100="K",R100,0),IF(T101="K",R101,0))</f>
        <v>27</v>
      </c>
      <c r="Q127" s="6" t="s">
        <v>13</v>
      </c>
      <c r="R127" s="6"/>
      <c r="S127" s="6"/>
      <c r="T127" s="6"/>
      <c r="U127" s="6"/>
      <c r="V127" s="9">
        <f>V123*SUM(IF(Z89="K",X89,0),IF(Z90="K",X90,0),IF(Z91="K",X91,0),IF(Z92="K",X92,0),IF(Z93="K",X93,0),IF(Z94="K",X94,0),IF(Z95="K",X95,0),IF(Z96="K",X96,0),IF(Z97="K",X97,0),IF(Z98="K",X98,0),IF(Z99="K",X99,0),IF(Z100="K",X100,0),IF(Z101="K",X101,0))</f>
        <v>27</v>
      </c>
      <c r="W127" s="6" t="s">
        <v>13</v>
      </c>
      <c r="X127" s="6"/>
      <c r="Y127" s="6"/>
      <c r="Z127" s="6"/>
      <c r="AA127" s="6"/>
    </row>
    <row r="128" spans="2:27" outlineLevel="1"/>
    <row r="129" spans="2:26">
      <c r="B129" s="3" t="s">
        <v>30</v>
      </c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2"/>
      <c r="X129" s="4"/>
      <c r="Y129" s="4"/>
      <c r="Z129" s="5"/>
    </row>
    <row r="130" spans="2:26">
      <c r="B130" s="11"/>
      <c r="C130" s="12"/>
      <c r="D130" s="12"/>
      <c r="E130" s="24" t="s">
        <v>34</v>
      </c>
      <c r="F130" s="12"/>
      <c r="G130" s="12"/>
      <c r="H130" s="12"/>
      <c r="I130" s="12"/>
      <c r="J130" s="13" t="s">
        <v>2</v>
      </c>
      <c r="K130" s="13" t="s">
        <v>3</v>
      </c>
      <c r="L130" s="13"/>
      <c r="M130" s="13"/>
      <c r="N130" s="13"/>
      <c r="O130" s="13"/>
      <c r="P130" s="13" t="s">
        <v>6</v>
      </c>
      <c r="Q130" s="13" t="s">
        <v>5</v>
      </c>
      <c r="R130" s="12"/>
      <c r="S130" s="12"/>
      <c r="T130" s="12"/>
      <c r="U130" s="12"/>
      <c r="V130" s="12"/>
      <c r="W130" s="43" t="s">
        <v>47</v>
      </c>
      <c r="X130" s="12"/>
      <c r="Y130" s="12"/>
      <c r="Z130" s="14"/>
    </row>
    <row r="131" spans="2:26">
      <c r="B131" s="11" t="s">
        <v>31</v>
      </c>
      <c r="C131" s="12"/>
      <c r="D131" s="12"/>
      <c r="E131" s="25">
        <f>+J131+K131</f>
        <v>1044</v>
      </c>
      <c r="F131" s="12"/>
      <c r="G131" s="12"/>
      <c r="H131" s="12"/>
      <c r="I131" s="12"/>
      <c r="J131" s="15">
        <f>+D40+J40+P40+V40</f>
        <v>783</v>
      </c>
      <c r="K131" s="15">
        <f>+D41+J41+P41+V41</f>
        <v>261</v>
      </c>
      <c r="L131" s="15"/>
      <c r="M131" s="15"/>
      <c r="N131" s="15"/>
      <c r="O131" s="15"/>
      <c r="P131" s="15">
        <f>+D42+J42+P42+V42</f>
        <v>909</v>
      </c>
      <c r="Q131" s="15">
        <f>+D43+J43+P43+V43</f>
        <v>135</v>
      </c>
      <c r="R131" s="12"/>
      <c r="S131" s="12"/>
      <c r="T131" s="12"/>
      <c r="U131" s="12"/>
      <c r="V131" s="12"/>
      <c r="W131" s="44" t="s">
        <v>52</v>
      </c>
      <c r="X131" s="12"/>
      <c r="Y131" s="12"/>
      <c r="Z131" s="14"/>
    </row>
    <row r="132" spans="2:26">
      <c r="B132" s="11" t="s">
        <v>32</v>
      </c>
      <c r="C132" s="12"/>
      <c r="D132" s="12"/>
      <c r="E132" s="25">
        <f>+J132+K132</f>
        <v>1116</v>
      </c>
      <c r="F132" s="12"/>
      <c r="G132" s="12"/>
      <c r="H132" s="12"/>
      <c r="I132" s="12"/>
      <c r="J132" s="15">
        <f>+D82+J82+P82+V82</f>
        <v>594</v>
      </c>
      <c r="K132" s="15">
        <f>+D83+J83+P83+V83</f>
        <v>522</v>
      </c>
      <c r="L132" s="15"/>
      <c r="M132" s="15"/>
      <c r="N132" s="15"/>
      <c r="O132" s="15"/>
      <c r="P132" s="15">
        <f>+D84+J84+P84+V84</f>
        <v>954</v>
      </c>
      <c r="Q132" s="15">
        <f>+D85+J85+P85+V85</f>
        <v>162</v>
      </c>
      <c r="R132" s="12"/>
      <c r="S132" s="12"/>
      <c r="T132" s="12"/>
      <c r="U132" s="12"/>
      <c r="V132" s="12"/>
      <c r="W132" s="45"/>
      <c r="X132" s="12"/>
      <c r="Y132" s="12"/>
      <c r="Z132" s="14"/>
    </row>
    <row r="133" spans="2:26">
      <c r="B133" s="38" t="s">
        <v>33</v>
      </c>
      <c r="C133" s="39"/>
      <c r="D133" s="39"/>
      <c r="E133" s="40">
        <f>+J133+K133</f>
        <v>1116</v>
      </c>
      <c r="F133" s="39"/>
      <c r="G133" s="39"/>
      <c r="H133" s="39"/>
      <c r="I133" s="39"/>
      <c r="J133" s="41">
        <f>+D124+J124+P124+V124</f>
        <v>594</v>
      </c>
      <c r="K133" s="41">
        <f>+D125+J125+P125+V125</f>
        <v>522</v>
      </c>
      <c r="L133" s="41"/>
      <c r="M133" s="41"/>
      <c r="N133" s="41"/>
      <c r="O133" s="41"/>
      <c r="P133" s="41">
        <f>+D126+J126+P126+V126</f>
        <v>954</v>
      </c>
      <c r="Q133" s="41">
        <f>+D127+J127+P127+V127</f>
        <v>162</v>
      </c>
      <c r="R133" s="39"/>
      <c r="S133" s="39"/>
      <c r="T133" s="39"/>
      <c r="U133" s="39"/>
      <c r="V133" s="39"/>
      <c r="W133" s="45" t="s">
        <v>48</v>
      </c>
      <c r="X133" s="12"/>
      <c r="Y133" s="12"/>
      <c r="Z133" s="14"/>
    </row>
    <row r="134" spans="2:26" s="23" customFormat="1" ht="20.25" customHeight="1">
      <c r="B134" s="29" t="s">
        <v>34</v>
      </c>
      <c r="C134" s="30"/>
      <c r="D134" s="30"/>
      <c r="E134" s="31">
        <f>SUM(E131:E133)</f>
        <v>3276</v>
      </c>
      <c r="F134" s="31"/>
      <c r="G134" s="31"/>
      <c r="H134" s="31"/>
      <c r="I134" s="31"/>
      <c r="J134" s="31">
        <f>SUM(J131:J133)</f>
        <v>1971</v>
      </c>
      <c r="K134" s="31">
        <f>SUM(K131:K133)</f>
        <v>1305</v>
      </c>
      <c r="L134" s="16"/>
      <c r="M134" s="31"/>
      <c r="N134" s="31"/>
      <c r="O134" s="31"/>
      <c r="P134" s="31">
        <f>SUM(P131:P133)</f>
        <v>2817</v>
      </c>
      <c r="Q134" s="31">
        <f>SUM(Q131:Q133)</f>
        <v>459</v>
      </c>
      <c r="R134" s="30"/>
      <c r="S134" s="30"/>
      <c r="T134" s="30"/>
      <c r="U134" s="30"/>
      <c r="V134" s="30"/>
      <c r="W134" s="46" t="s">
        <v>49</v>
      </c>
      <c r="X134" s="21"/>
      <c r="Y134" s="21"/>
      <c r="Z134" s="22"/>
    </row>
    <row r="135" spans="2:26" s="23" customFormat="1" ht="9" customHeight="1">
      <c r="B135" s="32"/>
      <c r="C135" s="33"/>
      <c r="D135" s="33"/>
      <c r="E135" s="34"/>
      <c r="F135" s="34"/>
      <c r="G135" s="34"/>
      <c r="H135" s="34"/>
      <c r="I135" s="34"/>
      <c r="J135" s="34"/>
      <c r="K135" s="34"/>
      <c r="L135" s="35"/>
      <c r="M135" s="34"/>
      <c r="N135" s="34"/>
      <c r="O135" s="34"/>
      <c r="P135" s="34"/>
      <c r="Q135" s="34"/>
      <c r="R135" s="33"/>
      <c r="S135" s="33"/>
      <c r="T135" s="33"/>
      <c r="U135" s="33"/>
      <c r="V135" s="33"/>
      <c r="W135" s="47"/>
      <c r="X135" s="21"/>
      <c r="Y135" s="21"/>
      <c r="Z135" s="22"/>
    </row>
    <row r="136" spans="2:26" s="10" customFormat="1">
      <c r="B136" s="36" t="s">
        <v>109</v>
      </c>
      <c r="C136" s="26"/>
      <c r="D136" s="26"/>
      <c r="E136" s="26"/>
      <c r="F136" s="26"/>
      <c r="G136" s="26"/>
      <c r="H136" s="26"/>
      <c r="I136" s="26"/>
      <c r="J136" s="27">
        <v>700</v>
      </c>
      <c r="K136" s="28">
        <v>300</v>
      </c>
      <c r="L136" s="27"/>
      <c r="M136" s="27"/>
      <c r="N136" s="27"/>
      <c r="O136" s="27"/>
      <c r="P136" s="28" t="s">
        <v>36</v>
      </c>
      <c r="Q136" s="28" t="s">
        <v>36</v>
      </c>
      <c r="R136" s="26"/>
      <c r="S136" s="26"/>
      <c r="T136" s="26"/>
      <c r="U136" s="26"/>
      <c r="V136" s="26"/>
      <c r="W136" s="45" t="s">
        <v>50</v>
      </c>
      <c r="X136" s="26"/>
      <c r="Y136" s="26"/>
      <c r="Z136" s="37"/>
    </row>
    <row r="137" spans="2:26" s="10" customFormat="1">
      <c r="B137" s="36" t="s">
        <v>108</v>
      </c>
      <c r="C137" s="26"/>
      <c r="D137" s="26"/>
      <c r="E137" s="26"/>
      <c r="F137" s="26"/>
      <c r="G137" s="26"/>
      <c r="H137" s="26"/>
      <c r="I137" s="26"/>
      <c r="J137" s="27">
        <v>1250</v>
      </c>
      <c r="K137" s="27">
        <v>750</v>
      </c>
      <c r="L137" s="27"/>
      <c r="M137" s="27"/>
      <c r="N137" s="27"/>
      <c r="O137" s="27"/>
      <c r="P137" s="28">
        <f>85%*2000</f>
        <v>1700</v>
      </c>
      <c r="Q137" s="28">
        <f>15%*2000</f>
        <v>300</v>
      </c>
      <c r="R137" s="26"/>
      <c r="S137" s="26"/>
      <c r="T137" s="26"/>
      <c r="U137" s="26"/>
      <c r="V137" s="26"/>
      <c r="W137" s="45"/>
      <c r="X137" s="26"/>
      <c r="Y137" s="26"/>
      <c r="Z137" s="37"/>
    </row>
    <row r="138" spans="2:26" s="10" customFormat="1">
      <c r="B138" s="17" t="s">
        <v>35</v>
      </c>
      <c r="C138" s="18"/>
      <c r="D138" s="18"/>
      <c r="E138" s="18"/>
      <c r="F138" s="18"/>
      <c r="G138" s="18"/>
      <c r="H138" s="18"/>
      <c r="I138" s="18"/>
      <c r="J138" s="19">
        <v>1800</v>
      </c>
      <c r="K138" s="19">
        <v>1200</v>
      </c>
      <c r="L138" s="19"/>
      <c r="M138" s="19"/>
      <c r="N138" s="19"/>
      <c r="O138" s="19"/>
      <c r="P138" s="19">
        <f>85%*3000</f>
        <v>2550</v>
      </c>
      <c r="Q138" s="19">
        <f>15%*3000</f>
        <v>450</v>
      </c>
      <c r="R138" s="18"/>
      <c r="S138" s="18"/>
      <c r="T138" s="18"/>
      <c r="U138" s="18"/>
      <c r="V138" s="19"/>
      <c r="W138" s="48" t="s">
        <v>51</v>
      </c>
      <c r="X138" s="18"/>
      <c r="Y138" s="18"/>
      <c r="Z138" s="20"/>
    </row>
  </sheetData>
  <sheetProtection sheet="1" objects="1" scenarios="1"/>
  <mergeCells count="268">
    <mergeCell ref="E120:H120"/>
    <mergeCell ref="K120:N120"/>
    <mergeCell ref="Q120:T120"/>
    <mergeCell ref="W120:Z120"/>
    <mergeCell ref="E121:H121"/>
    <mergeCell ref="K121:N121"/>
    <mergeCell ref="Q121:T121"/>
    <mergeCell ref="W121:Z121"/>
    <mergeCell ref="E118:H118"/>
    <mergeCell ref="K118:N118"/>
    <mergeCell ref="Q118:T118"/>
    <mergeCell ref="W118:Z118"/>
    <mergeCell ref="E119:H119"/>
    <mergeCell ref="K119:N119"/>
    <mergeCell ref="Q119:T119"/>
    <mergeCell ref="W119:Z119"/>
    <mergeCell ref="E116:H116"/>
    <mergeCell ref="K116:N116"/>
    <mergeCell ref="Q116:T116"/>
    <mergeCell ref="W116:Z116"/>
    <mergeCell ref="E117:H117"/>
    <mergeCell ref="K117:N117"/>
    <mergeCell ref="Q117:T117"/>
    <mergeCell ref="W117:Z117"/>
    <mergeCell ref="E114:H114"/>
    <mergeCell ref="K114:N114"/>
    <mergeCell ref="Q114:T114"/>
    <mergeCell ref="W114:Z114"/>
    <mergeCell ref="E115:H115"/>
    <mergeCell ref="K115:N115"/>
    <mergeCell ref="Q115:T115"/>
    <mergeCell ref="W115:Z115"/>
    <mergeCell ref="E112:H112"/>
    <mergeCell ref="K112:N112"/>
    <mergeCell ref="Q112:T112"/>
    <mergeCell ref="W112:Z112"/>
    <mergeCell ref="E113:H113"/>
    <mergeCell ref="K113:N113"/>
    <mergeCell ref="Q113:T113"/>
    <mergeCell ref="W113:Z113"/>
    <mergeCell ref="E110:H110"/>
    <mergeCell ref="K110:N110"/>
    <mergeCell ref="Q110:T110"/>
    <mergeCell ref="W110:Z110"/>
    <mergeCell ref="E111:H111"/>
    <mergeCell ref="K111:N111"/>
    <mergeCell ref="Q111:T111"/>
    <mergeCell ref="W111:Z111"/>
    <mergeCell ref="E108:H108"/>
    <mergeCell ref="K108:N108"/>
    <mergeCell ref="Q108:T108"/>
    <mergeCell ref="W108:Z108"/>
    <mergeCell ref="E109:H109"/>
    <mergeCell ref="K109:N109"/>
    <mergeCell ref="Q109:T109"/>
    <mergeCell ref="W109:Z109"/>
    <mergeCell ref="E106:H106"/>
    <mergeCell ref="K106:N106"/>
    <mergeCell ref="Q106:T106"/>
    <mergeCell ref="W106:Z106"/>
    <mergeCell ref="E107:H107"/>
    <mergeCell ref="K107:N107"/>
    <mergeCell ref="Q107:T107"/>
    <mergeCell ref="W107:Z107"/>
    <mergeCell ref="E104:H104"/>
    <mergeCell ref="K104:N104"/>
    <mergeCell ref="Q104:T104"/>
    <mergeCell ref="W104:Z104"/>
    <mergeCell ref="E105:H105"/>
    <mergeCell ref="K105:N105"/>
    <mergeCell ref="Q105:T105"/>
    <mergeCell ref="W105:Z105"/>
    <mergeCell ref="J102:N102"/>
    <mergeCell ref="P102:T102"/>
    <mergeCell ref="V102:Z102"/>
    <mergeCell ref="E103:H103"/>
    <mergeCell ref="K103:N103"/>
    <mergeCell ref="Q103:T103"/>
    <mergeCell ref="W103:Z103"/>
    <mergeCell ref="B87:B102"/>
    <mergeCell ref="D87:H87"/>
    <mergeCell ref="J87:N87"/>
    <mergeCell ref="P87:T87"/>
    <mergeCell ref="V87:Z87"/>
    <mergeCell ref="D88:H88"/>
    <mergeCell ref="J88:N88"/>
    <mergeCell ref="P88:T88"/>
    <mergeCell ref="V88:Z88"/>
    <mergeCell ref="D102:H102"/>
    <mergeCell ref="E78:H78"/>
    <mergeCell ref="K78:N78"/>
    <mergeCell ref="Q78:T78"/>
    <mergeCell ref="W78:Z78"/>
    <mergeCell ref="E79:H79"/>
    <mergeCell ref="K79:N79"/>
    <mergeCell ref="Q79:T79"/>
    <mergeCell ref="W79:Z79"/>
    <mergeCell ref="E76:H76"/>
    <mergeCell ref="K76:N76"/>
    <mergeCell ref="Q76:T76"/>
    <mergeCell ref="W76:Z76"/>
    <mergeCell ref="E77:H77"/>
    <mergeCell ref="K77:N77"/>
    <mergeCell ref="Q77:T77"/>
    <mergeCell ref="W77:Z77"/>
    <mergeCell ref="E74:H74"/>
    <mergeCell ref="K74:N74"/>
    <mergeCell ref="Q74:T74"/>
    <mergeCell ref="W74:Z74"/>
    <mergeCell ref="E75:H75"/>
    <mergeCell ref="K75:N75"/>
    <mergeCell ref="Q75:T75"/>
    <mergeCell ref="W75:Z75"/>
    <mergeCell ref="E72:H72"/>
    <mergeCell ref="K72:N72"/>
    <mergeCell ref="Q72:T72"/>
    <mergeCell ref="W72:Z72"/>
    <mergeCell ref="E73:H73"/>
    <mergeCell ref="K73:N73"/>
    <mergeCell ref="Q73:T73"/>
    <mergeCell ref="W73:Z73"/>
    <mergeCell ref="E70:H70"/>
    <mergeCell ref="K70:N70"/>
    <mergeCell ref="Q70:T70"/>
    <mergeCell ref="W70:Z70"/>
    <mergeCell ref="E71:H71"/>
    <mergeCell ref="K71:N71"/>
    <mergeCell ref="Q71:T71"/>
    <mergeCell ref="W71:Z71"/>
    <mergeCell ref="E68:H68"/>
    <mergeCell ref="K68:N68"/>
    <mergeCell ref="Q68:T68"/>
    <mergeCell ref="W68:Z68"/>
    <mergeCell ref="E69:H69"/>
    <mergeCell ref="K69:N69"/>
    <mergeCell ref="Q69:T69"/>
    <mergeCell ref="W69:Z69"/>
    <mergeCell ref="E66:H66"/>
    <mergeCell ref="K66:N66"/>
    <mergeCell ref="Q66:T66"/>
    <mergeCell ref="W66:Z66"/>
    <mergeCell ref="E67:H67"/>
    <mergeCell ref="K67:N67"/>
    <mergeCell ref="Q67:T67"/>
    <mergeCell ref="W67:Z67"/>
    <mergeCell ref="E64:H64"/>
    <mergeCell ref="K64:N64"/>
    <mergeCell ref="Q64:T64"/>
    <mergeCell ref="W64:Z64"/>
    <mergeCell ref="E65:H65"/>
    <mergeCell ref="K65:N65"/>
    <mergeCell ref="Q65:T65"/>
    <mergeCell ref="W65:Z65"/>
    <mergeCell ref="E62:H62"/>
    <mergeCell ref="K62:N62"/>
    <mergeCell ref="Q62:T62"/>
    <mergeCell ref="W62:Z62"/>
    <mergeCell ref="E63:H63"/>
    <mergeCell ref="K63:N63"/>
    <mergeCell ref="Q63:T63"/>
    <mergeCell ref="W63:Z63"/>
    <mergeCell ref="J60:N60"/>
    <mergeCell ref="P60:T60"/>
    <mergeCell ref="V60:Z60"/>
    <mergeCell ref="E61:H61"/>
    <mergeCell ref="K61:N61"/>
    <mergeCell ref="Q61:T61"/>
    <mergeCell ref="W61:Z61"/>
    <mergeCell ref="B45:B60"/>
    <mergeCell ref="D45:H45"/>
    <mergeCell ref="J45:N45"/>
    <mergeCell ref="P45:T45"/>
    <mergeCell ref="V45:Z45"/>
    <mergeCell ref="D46:H46"/>
    <mergeCell ref="J46:N46"/>
    <mergeCell ref="P46:T46"/>
    <mergeCell ref="V46:Z46"/>
    <mergeCell ref="D60:H60"/>
    <mergeCell ref="E36:H36"/>
    <mergeCell ref="K36:N36"/>
    <mergeCell ref="Q36:T36"/>
    <mergeCell ref="W36:Z36"/>
    <mergeCell ref="E37:H37"/>
    <mergeCell ref="K37:N37"/>
    <mergeCell ref="Q37:T37"/>
    <mergeCell ref="W37:Z37"/>
    <mergeCell ref="E34:H34"/>
    <mergeCell ref="K34:N34"/>
    <mergeCell ref="Q34:T34"/>
    <mergeCell ref="W34:Z34"/>
    <mergeCell ref="E35:H35"/>
    <mergeCell ref="K35:N35"/>
    <mergeCell ref="Q35:T35"/>
    <mergeCell ref="W35:Z35"/>
    <mergeCell ref="E32:H32"/>
    <mergeCell ref="K32:N32"/>
    <mergeCell ref="Q32:T32"/>
    <mergeCell ref="W32:Z32"/>
    <mergeCell ref="E33:H33"/>
    <mergeCell ref="K33:N33"/>
    <mergeCell ref="Q33:T33"/>
    <mergeCell ref="W33:Z33"/>
    <mergeCell ref="E30:H30"/>
    <mergeCell ref="K30:N30"/>
    <mergeCell ref="Q30:T30"/>
    <mergeCell ref="W30:Z30"/>
    <mergeCell ref="E31:H31"/>
    <mergeCell ref="K31:N31"/>
    <mergeCell ref="Q31:T31"/>
    <mergeCell ref="W31:Z31"/>
    <mergeCell ref="E28:H28"/>
    <mergeCell ref="K28:N28"/>
    <mergeCell ref="Q28:T28"/>
    <mergeCell ref="W28:Z28"/>
    <mergeCell ref="E29:H29"/>
    <mergeCell ref="K29:N29"/>
    <mergeCell ref="Q29:T29"/>
    <mergeCell ref="W29:Z29"/>
    <mergeCell ref="E26:H26"/>
    <mergeCell ref="K26:N26"/>
    <mergeCell ref="Q26:T26"/>
    <mergeCell ref="W26:Z26"/>
    <mergeCell ref="E27:H27"/>
    <mergeCell ref="K27:N27"/>
    <mergeCell ref="Q27:T27"/>
    <mergeCell ref="W27:Z27"/>
    <mergeCell ref="E24:H24"/>
    <mergeCell ref="K24:N24"/>
    <mergeCell ref="Q24:T24"/>
    <mergeCell ref="W24:Z24"/>
    <mergeCell ref="E25:H25"/>
    <mergeCell ref="K25:N25"/>
    <mergeCell ref="Q25:T25"/>
    <mergeCell ref="W25:Z25"/>
    <mergeCell ref="E22:H22"/>
    <mergeCell ref="K22:N22"/>
    <mergeCell ref="Q22:T22"/>
    <mergeCell ref="W22:Z22"/>
    <mergeCell ref="E23:H23"/>
    <mergeCell ref="K23:N23"/>
    <mergeCell ref="Q23:T23"/>
    <mergeCell ref="W23:Z23"/>
    <mergeCell ref="E20:H20"/>
    <mergeCell ref="K20:N20"/>
    <mergeCell ref="Q20:T20"/>
    <mergeCell ref="W20:Z20"/>
    <mergeCell ref="E21:H21"/>
    <mergeCell ref="K21:N21"/>
    <mergeCell ref="Q21:T21"/>
    <mergeCell ref="W21:Z21"/>
    <mergeCell ref="D18:H18"/>
    <mergeCell ref="J18:N18"/>
    <mergeCell ref="P18:T18"/>
    <mergeCell ref="V18:Z18"/>
    <mergeCell ref="E19:H19"/>
    <mergeCell ref="K19:N19"/>
    <mergeCell ref="Q19:T19"/>
    <mergeCell ref="W19:Z19"/>
    <mergeCell ref="B1:Z1"/>
    <mergeCell ref="B3:B18"/>
    <mergeCell ref="D3:H3"/>
    <mergeCell ref="J3:N3"/>
    <mergeCell ref="P3:T3"/>
    <mergeCell ref="V3:Z3"/>
    <mergeCell ref="D4:H4"/>
    <mergeCell ref="J4:N4"/>
    <mergeCell ref="P4:T4"/>
    <mergeCell ref="V4:Z4"/>
  </mergeCells>
  <pageMargins left="0.70866141732283472" right="0.70866141732283472" top="0.27559055118110237" bottom="0.35433070866141736" header="0.31496062992125984" footer="0.31496062992125984"/>
  <pageSetup paperSize="9" scale="55" fitToHeight="4" orientation="landscape" r:id="rId1"/>
  <headerFooter>
    <oddFooter>&amp;L&amp;F - &amp;A&amp;C&amp;G&amp;RPagina &amp;P van &amp;N</oddFooter>
  </headerFooter>
  <rowBreaks count="2" manualBreakCount="2">
    <brk id="44" min="1" max="25" man="1"/>
    <brk id="86" min="1" max="25" man="1"/>
  </rowBreaks>
  <drawing r:id="rId2"/>
  <legacyDrawing r:id="rId3"/>
  <legacyDrawingHF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AA138"/>
  <sheetViews>
    <sheetView view="pageBreakPreview" zoomScale="90" zoomScaleNormal="80" zoomScaleSheetLayoutView="90" workbookViewId="0">
      <selection activeCell="K13" sqref="K13"/>
    </sheetView>
  </sheetViews>
  <sheetFormatPr defaultRowHeight="15" outlineLevelRow="1" outlineLevelCol="1"/>
  <cols>
    <col min="1" max="1" width="3" customWidth="1"/>
    <col min="2" max="2" width="4.7109375" customWidth="1"/>
    <col min="3" max="3" width="2.85546875" customWidth="1"/>
    <col min="4" max="4" width="9" bestFit="1" customWidth="1"/>
    <col min="5" max="5" width="35.85546875" customWidth="1"/>
    <col min="6" max="6" width="5" customWidth="1" outlineLevel="1"/>
    <col min="7" max="8" width="2" customWidth="1" outlineLevel="1"/>
    <col min="9" max="9" width="3.28515625" customWidth="1"/>
    <col min="10" max="10" width="9" bestFit="1" customWidth="1"/>
    <col min="11" max="11" width="35.7109375" customWidth="1"/>
    <col min="12" max="12" width="5" customWidth="1" outlineLevel="1"/>
    <col min="13" max="14" width="2" customWidth="1" outlineLevel="1"/>
    <col min="15" max="15" width="3.28515625" customWidth="1"/>
    <col min="16" max="16" width="9" bestFit="1" customWidth="1"/>
    <col min="17" max="17" width="37.28515625" customWidth="1"/>
    <col min="18" max="18" width="5" customWidth="1" outlineLevel="1"/>
    <col min="19" max="20" width="2" customWidth="1" outlineLevel="1"/>
    <col min="21" max="21" width="3.28515625" customWidth="1"/>
    <col min="22" max="22" width="9" bestFit="1" customWidth="1"/>
    <col min="23" max="23" width="36.5703125" customWidth="1"/>
    <col min="24" max="24" width="5" customWidth="1" outlineLevel="1"/>
    <col min="25" max="26" width="2" customWidth="1" outlineLevel="1"/>
    <col min="27" max="27" width="3.28515625" customWidth="1"/>
  </cols>
  <sheetData>
    <row r="1" spans="2:27" ht="21">
      <c r="B1" s="127" t="s">
        <v>158</v>
      </c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</row>
    <row r="3" spans="2:27" ht="18.75">
      <c r="B3" s="113" t="s">
        <v>19</v>
      </c>
      <c r="D3" s="114" t="s">
        <v>4</v>
      </c>
      <c r="E3" s="115"/>
      <c r="F3" s="115"/>
      <c r="G3" s="115"/>
      <c r="H3" s="116"/>
      <c r="I3" s="8"/>
      <c r="J3" s="114" t="s">
        <v>16</v>
      </c>
      <c r="K3" s="115"/>
      <c r="L3" s="115"/>
      <c r="M3" s="115"/>
      <c r="N3" s="116"/>
      <c r="O3" s="8"/>
      <c r="P3" s="114" t="s">
        <v>17</v>
      </c>
      <c r="Q3" s="115"/>
      <c r="R3" s="115"/>
      <c r="S3" s="115"/>
      <c r="T3" s="116"/>
      <c r="U3" s="8"/>
      <c r="V3" s="114" t="s">
        <v>18</v>
      </c>
      <c r="W3" s="115"/>
      <c r="X3" s="115"/>
      <c r="Y3" s="115"/>
      <c r="Z3" s="116"/>
      <c r="AA3" s="8"/>
    </row>
    <row r="4" spans="2:27">
      <c r="B4" s="113"/>
      <c r="D4" s="117" t="s">
        <v>40</v>
      </c>
      <c r="E4" s="118"/>
      <c r="F4" s="118"/>
      <c r="G4" s="118"/>
      <c r="H4" s="119"/>
      <c r="I4" s="8"/>
      <c r="J4" s="117" t="s">
        <v>14</v>
      </c>
      <c r="K4" s="118"/>
      <c r="L4" s="118"/>
      <c r="M4" s="118"/>
      <c r="N4" s="119"/>
      <c r="O4" s="8"/>
      <c r="P4" s="117" t="s">
        <v>15</v>
      </c>
      <c r="Q4" s="118"/>
      <c r="R4" s="118"/>
      <c r="S4" s="118"/>
      <c r="T4" s="119"/>
      <c r="U4" s="8"/>
      <c r="V4" s="117" t="s">
        <v>37</v>
      </c>
      <c r="W4" s="118"/>
      <c r="X4" s="118"/>
      <c r="Y4" s="118"/>
      <c r="Z4" s="119"/>
      <c r="AA4" s="8"/>
    </row>
    <row r="5" spans="2:27" ht="15" customHeight="1">
      <c r="B5" s="113"/>
      <c r="D5" s="58"/>
      <c r="E5" s="59" t="s">
        <v>114</v>
      </c>
      <c r="F5" s="70">
        <v>3</v>
      </c>
      <c r="G5" s="49" t="s">
        <v>7</v>
      </c>
      <c r="H5" s="50" t="s">
        <v>8</v>
      </c>
      <c r="I5" s="2"/>
      <c r="J5" s="58"/>
      <c r="K5" s="59" t="s">
        <v>114</v>
      </c>
      <c r="L5" s="70">
        <v>3</v>
      </c>
      <c r="M5" s="49" t="s">
        <v>7</v>
      </c>
      <c r="N5" s="50" t="s">
        <v>8</v>
      </c>
      <c r="O5" s="2"/>
      <c r="P5" s="58"/>
      <c r="Q5" s="59" t="s">
        <v>114</v>
      </c>
      <c r="R5" s="70">
        <v>3</v>
      </c>
      <c r="S5" s="49" t="s">
        <v>7</v>
      </c>
      <c r="T5" s="50" t="s">
        <v>8</v>
      </c>
      <c r="U5" s="2"/>
      <c r="V5" s="58"/>
      <c r="W5" s="59" t="s">
        <v>3</v>
      </c>
      <c r="X5" s="70">
        <v>29</v>
      </c>
      <c r="Y5" s="49" t="s">
        <v>1</v>
      </c>
      <c r="Z5" s="50" t="s">
        <v>8</v>
      </c>
      <c r="AA5" s="2"/>
    </row>
    <row r="6" spans="2:27">
      <c r="B6" s="113"/>
      <c r="D6" s="60"/>
      <c r="E6" s="61" t="s">
        <v>115</v>
      </c>
      <c r="F6" s="71">
        <v>3</v>
      </c>
      <c r="G6" s="51" t="s">
        <v>7</v>
      </c>
      <c r="H6" s="52" t="s">
        <v>8</v>
      </c>
      <c r="I6" s="2"/>
      <c r="J6" s="60"/>
      <c r="K6" s="61" t="s">
        <v>115</v>
      </c>
      <c r="L6" s="71">
        <v>3</v>
      </c>
      <c r="M6" s="51" t="s">
        <v>7</v>
      </c>
      <c r="N6" s="52" t="s">
        <v>8</v>
      </c>
      <c r="O6" s="2"/>
      <c r="P6" s="60"/>
      <c r="Q6" s="61" t="s">
        <v>115</v>
      </c>
      <c r="R6" s="71">
        <v>3</v>
      </c>
      <c r="S6" s="51" t="s">
        <v>7</v>
      </c>
      <c r="T6" s="52" t="s">
        <v>8</v>
      </c>
      <c r="U6" s="2"/>
      <c r="V6" s="60"/>
      <c r="W6" s="61"/>
      <c r="X6" s="71"/>
      <c r="Y6" s="51"/>
      <c r="Z6" s="52"/>
      <c r="AA6" s="2"/>
    </row>
    <row r="7" spans="2:27">
      <c r="B7" s="113"/>
      <c r="D7" s="60"/>
      <c r="E7" s="61" t="s">
        <v>116</v>
      </c>
      <c r="F7" s="71">
        <v>3</v>
      </c>
      <c r="G7" s="51" t="s">
        <v>7</v>
      </c>
      <c r="H7" s="52" t="s">
        <v>8</v>
      </c>
      <c r="I7" s="2"/>
      <c r="J7" s="60"/>
      <c r="K7" s="61" t="s">
        <v>116</v>
      </c>
      <c r="L7" s="71">
        <v>3</v>
      </c>
      <c r="M7" s="51" t="s">
        <v>7</v>
      </c>
      <c r="N7" s="52" t="s">
        <v>8</v>
      </c>
      <c r="O7" s="2"/>
      <c r="P7" s="60"/>
      <c r="Q7" s="61" t="s">
        <v>116</v>
      </c>
      <c r="R7" s="71">
        <v>3</v>
      </c>
      <c r="S7" s="51" t="s">
        <v>7</v>
      </c>
      <c r="T7" s="52" t="s">
        <v>8</v>
      </c>
      <c r="U7" s="2"/>
      <c r="V7" s="60"/>
      <c r="W7" s="61"/>
      <c r="X7" s="71"/>
      <c r="Y7" s="51"/>
      <c r="Z7" s="52"/>
      <c r="AA7" s="2"/>
    </row>
    <row r="8" spans="2:27">
      <c r="B8" s="113"/>
      <c r="D8" s="60"/>
      <c r="E8" s="61" t="s">
        <v>117</v>
      </c>
      <c r="F8" s="71">
        <v>3</v>
      </c>
      <c r="G8" s="51" t="s">
        <v>7</v>
      </c>
      <c r="H8" s="52" t="s">
        <v>8</v>
      </c>
      <c r="I8" s="2"/>
      <c r="J8" s="60"/>
      <c r="K8" s="61" t="s">
        <v>117</v>
      </c>
      <c r="L8" s="71">
        <v>3</v>
      </c>
      <c r="M8" s="51" t="s">
        <v>7</v>
      </c>
      <c r="N8" s="52" t="s">
        <v>8</v>
      </c>
      <c r="O8" s="2"/>
      <c r="P8" s="60"/>
      <c r="Q8" s="61" t="s">
        <v>117</v>
      </c>
      <c r="R8" s="71">
        <v>3</v>
      </c>
      <c r="S8" s="51" t="s">
        <v>7</v>
      </c>
      <c r="T8" s="52" t="s">
        <v>8</v>
      </c>
      <c r="U8" s="2"/>
      <c r="V8" s="60"/>
      <c r="W8" s="61"/>
      <c r="X8" s="71"/>
      <c r="Y8" s="51"/>
      <c r="Z8" s="52"/>
      <c r="AA8" s="2"/>
    </row>
    <row r="9" spans="2:27">
      <c r="B9" s="113"/>
      <c r="D9" s="60"/>
      <c r="E9" s="61" t="s">
        <v>118</v>
      </c>
      <c r="F9" s="71">
        <v>3</v>
      </c>
      <c r="G9" s="51" t="s">
        <v>7</v>
      </c>
      <c r="H9" s="52" t="s">
        <v>8</v>
      </c>
      <c r="I9" s="2"/>
      <c r="J9" s="60"/>
      <c r="K9" s="61" t="s">
        <v>118</v>
      </c>
      <c r="L9" s="71">
        <v>3</v>
      </c>
      <c r="M9" s="51" t="s">
        <v>7</v>
      </c>
      <c r="N9" s="52" t="s">
        <v>8</v>
      </c>
      <c r="O9" s="2"/>
      <c r="P9" s="60"/>
      <c r="Q9" s="61" t="s">
        <v>118</v>
      </c>
      <c r="R9" s="71">
        <v>3</v>
      </c>
      <c r="S9" s="51" t="s">
        <v>7</v>
      </c>
      <c r="T9" s="52" t="s">
        <v>8</v>
      </c>
      <c r="U9" s="2"/>
      <c r="V9" s="60"/>
      <c r="W9" s="61"/>
      <c r="X9" s="71"/>
      <c r="Y9" s="51"/>
      <c r="Z9" s="52"/>
      <c r="AA9" s="2"/>
    </row>
    <row r="10" spans="2:27">
      <c r="B10" s="113"/>
      <c r="D10" s="60"/>
      <c r="E10" s="61" t="s">
        <v>119</v>
      </c>
      <c r="F10" s="71">
        <v>3</v>
      </c>
      <c r="G10" s="51" t="s">
        <v>7</v>
      </c>
      <c r="H10" s="52" t="s">
        <v>8</v>
      </c>
      <c r="I10" s="2"/>
      <c r="J10" s="60"/>
      <c r="K10" s="61" t="s">
        <v>119</v>
      </c>
      <c r="L10" s="71">
        <v>3</v>
      </c>
      <c r="M10" s="51" t="s">
        <v>7</v>
      </c>
      <c r="N10" s="52" t="s">
        <v>8</v>
      </c>
      <c r="O10" s="2"/>
      <c r="P10" s="60"/>
      <c r="Q10" s="61" t="s">
        <v>119</v>
      </c>
      <c r="R10" s="71">
        <v>3</v>
      </c>
      <c r="S10" s="51" t="s">
        <v>7</v>
      </c>
      <c r="T10" s="52" t="s">
        <v>8</v>
      </c>
      <c r="U10" s="2"/>
      <c r="V10" s="60"/>
      <c r="W10" s="61"/>
      <c r="X10" s="71"/>
      <c r="Y10" s="51"/>
      <c r="Z10" s="52"/>
      <c r="AA10" s="2"/>
    </row>
    <row r="11" spans="2:27" ht="15" customHeight="1">
      <c r="B11" s="113"/>
      <c r="D11" s="60"/>
      <c r="E11" s="61" t="s">
        <v>120</v>
      </c>
      <c r="F11" s="71">
        <v>3</v>
      </c>
      <c r="G11" s="51" t="s">
        <v>7</v>
      </c>
      <c r="H11" s="52" t="s">
        <v>8</v>
      </c>
      <c r="I11" s="2"/>
      <c r="J11" s="60"/>
      <c r="K11" s="61" t="s">
        <v>120</v>
      </c>
      <c r="L11" s="71">
        <v>3</v>
      </c>
      <c r="M11" s="51" t="s">
        <v>7</v>
      </c>
      <c r="N11" s="52" t="s">
        <v>8</v>
      </c>
      <c r="O11" s="2"/>
      <c r="P11" s="60"/>
      <c r="Q11" s="61" t="s">
        <v>120</v>
      </c>
      <c r="R11" s="71">
        <v>3</v>
      </c>
      <c r="S11" s="51" t="s">
        <v>7</v>
      </c>
      <c r="T11" s="52" t="s">
        <v>8</v>
      </c>
      <c r="U11" s="2"/>
      <c r="V11" s="60"/>
      <c r="W11" s="61" t="s">
        <v>124</v>
      </c>
      <c r="X11" s="71">
        <v>3</v>
      </c>
      <c r="Y11" s="51" t="s">
        <v>7</v>
      </c>
      <c r="Z11" s="52" t="s">
        <v>8</v>
      </c>
      <c r="AA11" s="2"/>
    </row>
    <row r="12" spans="2:27">
      <c r="B12" s="113"/>
      <c r="D12" s="60"/>
      <c r="E12" s="61" t="s">
        <v>122</v>
      </c>
      <c r="F12" s="71">
        <v>3</v>
      </c>
      <c r="G12" s="51" t="s">
        <v>7</v>
      </c>
      <c r="H12" s="52" t="s">
        <v>8</v>
      </c>
      <c r="I12" s="2"/>
      <c r="J12" s="60"/>
      <c r="K12" s="61" t="s">
        <v>111</v>
      </c>
      <c r="L12" s="71">
        <v>6</v>
      </c>
      <c r="M12" s="51" t="s">
        <v>7</v>
      </c>
      <c r="N12" s="52" t="s">
        <v>0</v>
      </c>
      <c r="O12" s="2"/>
      <c r="P12" s="60"/>
      <c r="Q12" s="61" t="s">
        <v>123</v>
      </c>
      <c r="R12" s="71">
        <v>6</v>
      </c>
      <c r="S12" s="51" t="s">
        <v>7</v>
      </c>
      <c r="T12" s="52" t="s">
        <v>0</v>
      </c>
      <c r="U12" s="2"/>
      <c r="V12" s="60"/>
      <c r="W12" s="61" t="s">
        <v>123</v>
      </c>
      <c r="X12" s="71">
        <v>3</v>
      </c>
      <c r="Y12" s="51" t="s">
        <v>7</v>
      </c>
      <c r="Z12" s="52" t="s">
        <v>0</v>
      </c>
      <c r="AA12" s="2"/>
    </row>
    <row r="13" spans="2:27">
      <c r="B13" s="113"/>
      <c r="D13" s="66"/>
      <c r="E13" s="67" t="s">
        <v>121</v>
      </c>
      <c r="F13" s="72">
        <v>3</v>
      </c>
      <c r="G13" s="68" t="s">
        <v>7</v>
      </c>
      <c r="H13" s="69" t="s">
        <v>8</v>
      </c>
      <c r="I13" s="2"/>
      <c r="J13" s="66"/>
      <c r="K13" s="67"/>
      <c r="L13" s="72"/>
      <c r="M13" s="68"/>
      <c r="N13" s="69"/>
      <c r="O13" s="2"/>
      <c r="P13" s="66"/>
      <c r="Q13" s="67"/>
      <c r="R13" s="72"/>
      <c r="S13" s="68"/>
      <c r="T13" s="69"/>
      <c r="U13" s="2"/>
      <c r="V13" s="66"/>
      <c r="W13" s="67"/>
      <c r="X13" s="72"/>
      <c r="Y13" s="68"/>
      <c r="Z13" s="69"/>
      <c r="AA13" s="2"/>
    </row>
    <row r="14" spans="2:27">
      <c r="B14" s="113"/>
      <c r="D14" s="66"/>
      <c r="E14" s="67"/>
      <c r="F14" s="72"/>
      <c r="G14" s="68"/>
      <c r="H14" s="69"/>
      <c r="I14" s="2"/>
      <c r="J14" s="66"/>
      <c r="K14" s="67"/>
      <c r="L14" s="72"/>
      <c r="M14" s="68"/>
      <c r="N14" s="69"/>
      <c r="O14" s="2"/>
      <c r="P14" s="66"/>
      <c r="Q14" s="67"/>
      <c r="R14" s="72"/>
      <c r="S14" s="68"/>
      <c r="T14" s="69"/>
      <c r="U14" s="2"/>
      <c r="V14" s="66"/>
      <c r="W14" s="67"/>
      <c r="X14" s="72"/>
      <c r="Y14" s="68"/>
      <c r="Z14" s="69"/>
      <c r="AA14" s="2"/>
    </row>
    <row r="15" spans="2:27">
      <c r="B15" s="113"/>
      <c r="D15" s="66"/>
      <c r="E15" s="67"/>
      <c r="F15" s="72"/>
      <c r="G15" s="68"/>
      <c r="H15" s="69"/>
      <c r="I15" s="2"/>
      <c r="J15" s="66"/>
      <c r="K15" s="67"/>
      <c r="L15" s="72"/>
      <c r="M15" s="68"/>
      <c r="N15" s="69"/>
      <c r="O15" s="2"/>
      <c r="P15" s="66"/>
      <c r="Q15" s="67"/>
      <c r="R15" s="72"/>
      <c r="S15" s="68"/>
      <c r="T15" s="69"/>
      <c r="U15" s="2"/>
      <c r="V15" s="66"/>
      <c r="W15" s="67"/>
      <c r="X15" s="72"/>
      <c r="Y15" s="68"/>
      <c r="Z15" s="69"/>
      <c r="AA15" s="2"/>
    </row>
    <row r="16" spans="2:27">
      <c r="B16" s="113"/>
      <c r="D16" s="66"/>
      <c r="E16" s="67"/>
      <c r="F16" s="72"/>
      <c r="G16" s="68"/>
      <c r="H16" s="69"/>
      <c r="I16" s="2"/>
      <c r="J16" s="66"/>
      <c r="K16" s="67"/>
      <c r="L16" s="72"/>
      <c r="M16" s="68"/>
      <c r="N16" s="69"/>
      <c r="O16" s="2"/>
      <c r="P16" s="66"/>
      <c r="Q16" s="67"/>
      <c r="R16" s="72"/>
      <c r="S16" s="68"/>
      <c r="T16" s="69"/>
      <c r="U16" s="2"/>
      <c r="V16" s="66"/>
      <c r="W16" s="67"/>
      <c r="X16" s="72"/>
      <c r="Y16" s="68"/>
      <c r="Z16" s="69"/>
      <c r="AA16" s="2"/>
    </row>
    <row r="17" spans="2:27">
      <c r="B17" s="113"/>
      <c r="D17" s="62"/>
      <c r="E17" s="67"/>
      <c r="F17" s="73"/>
      <c r="G17" s="53"/>
      <c r="H17" s="54"/>
      <c r="I17" s="2"/>
      <c r="J17" s="62"/>
      <c r="K17" s="67"/>
      <c r="L17" s="73"/>
      <c r="M17" s="53"/>
      <c r="N17" s="54"/>
      <c r="O17" s="2"/>
      <c r="P17" s="62"/>
      <c r="Q17" s="67"/>
      <c r="R17" s="73"/>
      <c r="S17" s="53"/>
      <c r="T17" s="54"/>
      <c r="U17" s="2"/>
      <c r="V17" s="62"/>
      <c r="W17" s="67"/>
      <c r="X17" s="73"/>
      <c r="Y17" s="53"/>
      <c r="Z17" s="54"/>
      <c r="AA17" s="2"/>
    </row>
    <row r="18" spans="2:27">
      <c r="B18" s="113"/>
      <c r="D18" s="107" t="str">
        <f>IF(D40&gt;D41,"BOT (School)","BPV (Stage)")</f>
        <v>BOT (School)</v>
      </c>
      <c r="E18" s="108"/>
      <c r="F18" s="108"/>
      <c r="G18" s="108"/>
      <c r="H18" s="109"/>
      <c r="I18" s="2"/>
      <c r="J18" s="107" t="str">
        <f>IF(J40&gt;J41,"BOT (School)","BPV (Stage)")</f>
        <v>BOT (School)</v>
      </c>
      <c r="K18" s="108"/>
      <c r="L18" s="108"/>
      <c r="M18" s="108"/>
      <c r="N18" s="109"/>
      <c r="O18" s="2"/>
      <c r="P18" s="107" t="str">
        <f>IF(P40&gt;P41,"BOT (School)","BPV (Stage)")</f>
        <v>BOT (School)</v>
      </c>
      <c r="Q18" s="108"/>
      <c r="R18" s="108"/>
      <c r="S18" s="108"/>
      <c r="T18" s="109"/>
      <c r="U18" s="2"/>
      <c r="V18" s="107" t="str">
        <f>IF(V40&gt;V41,"BOT (School)","BPV (Stage)")</f>
        <v>BPV (Stage)</v>
      </c>
      <c r="W18" s="108"/>
      <c r="X18" s="108"/>
      <c r="Y18" s="108"/>
      <c r="Z18" s="109"/>
      <c r="AA18" s="2"/>
    </row>
    <row r="19" spans="2:27">
      <c r="B19" s="96"/>
      <c r="D19" s="57"/>
      <c r="E19" s="110" t="s">
        <v>125</v>
      </c>
      <c r="F19" s="111"/>
      <c r="G19" s="111"/>
      <c r="H19" s="112"/>
      <c r="I19" s="2"/>
      <c r="J19" s="57"/>
      <c r="K19" s="110" t="s">
        <v>125</v>
      </c>
      <c r="L19" s="111"/>
      <c r="M19" s="111"/>
      <c r="N19" s="112"/>
      <c r="O19" s="2"/>
      <c r="P19" s="57"/>
      <c r="Q19" s="110" t="s">
        <v>125</v>
      </c>
      <c r="R19" s="111"/>
      <c r="S19" s="111"/>
      <c r="T19" s="112"/>
      <c r="U19" s="2"/>
      <c r="V19" s="57"/>
      <c r="W19" s="110" t="s">
        <v>125</v>
      </c>
      <c r="X19" s="111"/>
      <c r="Y19" s="111"/>
      <c r="Z19" s="112"/>
      <c r="AA19" s="2"/>
    </row>
    <row r="20" spans="2:27">
      <c r="B20" s="96"/>
      <c r="D20" s="64"/>
      <c r="E20" s="104"/>
      <c r="F20" s="105"/>
      <c r="G20" s="105"/>
      <c r="H20" s="106"/>
      <c r="I20" s="2"/>
      <c r="J20" s="64"/>
      <c r="K20" s="104"/>
      <c r="L20" s="105"/>
      <c r="M20" s="105"/>
      <c r="N20" s="106"/>
      <c r="O20" s="2"/>
      <c r="P20" s="64"/>
      <c r="Q20" s="104"/>
      <c r="R20" s="105"/>
      <c r="S20" s="105"/>
      <c r="T20" s="106"/>
      <c r="U20" s="2"/>
      <c r="V20" s="64"/>
      <c r="W20" s="104"/>
      <c r="X20" s="105"/>
      <c r="Y20" s="105"/>
      <c r="Z20" s="106"/>
      <c r="AA20" s="2"/>
    </row>
    <row r="21" spans="2:27">
      <c r="B21" s="96"/>
      <c r="D21" s="64"/>
      <c r="E21" s="104"/>
      <c r="F21" s="105"/>
      <c r="G21" s="105"/>
      <c r="H21" s="106"/>
      <c r="I21" s="2"/>
      <c r="J21" s="64"/>
      <c r="K21" s="104"/>
      <c r="L21" s="105"/>
      <c r="M21" s="105"/>
      <c r="N21" s="106"/>
      <c r="O21" s="2"/>
      <c r="P21" s="64"/>
      <c r="Q21" s="104"/>
      <c r="R21" s="105"/>
      <c r="S21" s="105"/>
      <c r="T21" s="106"/>
      <c r="U21" s="2"/>
      <c r="V21" s="64"/>
      <c r="W21" s="104"/>
      <c r="X21" s="105"/>
      <c r="Y21" s="105"/>
      <c r="Z21" s="106"/>
      <c r="AA21" s="2"/>
    </row>
    <row r="22" spans="2:27">
      <c r="B22" s="96"/>
      <c r="D22" s="64"/>
      <c r="E22" s="104"/>
      <c r="F22" s="105"/>
      <c r="G22" s="105"/>
      <c r="H22" s="106"/>
      <c r="I22" s="2"/>
      <c r="J22" s="64"/>
      <c r="K22" s="104"/>
      <c r="L22" s="105"/>
      <c r="M22" s="105"/>
      <c r="N22" s="106"/>
      <c r="O22" s="2"/>
      <c r="P22" s="64"/>
      <c r="Q22" s="104"/>
      <c r="R22" s="105"/>
      <c r="S22" s="105"/>
      <c r="T22" s="106"/>
      <c r="U22" s="2"/>
      <c r="V22" s="64"/>
      <c r="W22" s="104"/>
      <c r="X22" s="105"/>
      <c r="Y22" s="105"/>
      <c r="Z22" s="106"/>
      <c r="AA22" s="2"/>
    </row>
    <row r="23" spans="2:27">
      <c r="B23" s="96"/>
      <c r="D23" s="64"/>
      <c r="E23" s="104"/>
      <c r="F23" s="105"/>
      <c r="G23" s="105"/>
      <c r="H23" s="106"/>
      <c r="I23" s="2"/>
      <c r="J23" s="64"/>
      <c r="K23" s="104"/>
      <c r="L23" s="105"/>
      <c r="M23" s="105"/>
      <c r="N23" s="106"/>
      <c r="O23" s="2"/>
      <c r="P23" s="64"/>
      <c r="Q23" s="104"/>
      <c r="R23" s="105"/>
      <c r="S23" s="105"/>
      <c r="T23" s="106"/>
      <c r="U23" s="2"/>
      <c r="V23" s="64"/>
      <c r="W23" s="104"/>
      <c r="X23" s="105"/>
      <c r="Y23" s="105"/>
      <c r="Z23" s="106"/>
      <c r="AA23" s="2"/>
    </row>
    <row r="24" spans="2:27">
      <c r="B24" s="96"/>
      <c r="D24" s="64"/>
      <c r="E24" s="104"/>
      <c r="F24" s="105"/>
      <c r="G24" s="105"/>
      <c r="H24" s="106"/>
      <c r="I24" s="2"/>
      <c r="J24" s="64"/>
      <c r="K24" s="104"/>
      <c r="L24" s="105"/>
      <c r="M24" s="105"/>
      <c r="N24" s="106"/>
      <c r="O24" s="2"/>
      <c r="P24" s="64"/>
      <c r="Q24" s="104"/>
      <c r="R24" s="105"/>
      <c r="S24" s="105"/>
      <c r="T24" s="106"/>
      <c r="U24" s="2"/>
      <c r="V24" s="64"/>
      <c r="W24" s="104"/>
      <c r="X24" s="105"/>
      <c r="Y24" s="105"/>
      <c r="Z24" s="106"/>
      <c r="AA24" s="2"/>
    </row>
    <row r="25" spans="2:27">
      <c r="B25" s="96"/>
      <c r="D25" s="55"/>
      <c r="E25" s="103" t="s">
        <v>53</v>
      </c>
      <c r="F25" s="98"/>
      <c r="G25" s="98"/>
      <c r="H25" s="99"/>
      <c r="I25" s="2"/>
      <c r="J25" s="55"/>
      <c r="K25" s="103" t="s">
        <v>53</v>
      </c>
      <c r="L25" s="98"/>
      <c r="M25" s="98"/>
      <c r="N25" s="99"/>
      <c r="O25" s="2"/>
      <c r="P25" s="55"/>
      <c r="Q25" s="103" t="s">
        <v>53</v>
      </c>
      <c r="R25" s="98"/>
      <c r="S25" s="98"/>
      <c r="T25" s="99"/>
      <c r="U25" s="2"/>
      <c r="V25" s="55"/>
      <c r="W25" s="103" t="s">
        <v>53</v>
      </c>
      <c r="X25" s="98"/>
      <c r="Y25" s="98"/>
      <c r="Z25" s="99"/>
      <c r="AA25" s="2"/>
    </row>
    <row r="26" spans="2:27">
      <c r="B26" s="96"/>
      <c r="D26" s="64" t="s">
        <v>55</v>
      </c>
      <c r="E26" s="97" t="str">
        <f>IF(D26="","",(VLOOKUP(D26,Competenties!$B$3:$C$27,2)))</f>
        <v>Beslissen en activiteiten initiëren</v>
      </c>
      <c r="F26" s="98"/>
      <c r="G26" s="98"/>
      <c r="H26" s="99"/>
      <c r="I26" s="2"/>
      <c r="J26" s="64"/>
      <c r="K26" s="97" t="str">
        <f>IF(J26="","",(VLOOKUP(J26,Competenties!$B$3:$C$27,2)))</f>
        <v/>
      </c>
      <c r="L26" s="98"/>
      <c r="M26" s="98"/>
      <c r="N26" s="99"/>
      <c r="O26" s="2"/>
      <c r="P26" s="64"/>
      <c r="Q26" s="97" t="str">
        <f>IF(P26="","",(VLOOKUP(P26,Competenties!$B$3:$C$27,2)))</f>
        <v/>
      </c>
      <c r="R26" s="98"/>
      <c r="S26" s="98"/>
      <c r="T26" s="99"/>
      <c r="U26" s="2"/>
      <c r="V26" s="64"/>
      <c r="W26" s="97" t="str">
        <f>IF(V26="","",(VLOOKUP(V26,Competenties!$B$3:$C$27,2)))</f>
        <v/>
      </c>
      <c r="X26" s="98"/>
      <c r="Y26" s="98"/>
      <c r="Z26" s="99"/>
      <c r="AA26" s="2"/>
    </row>
    <row r="27" spans="2:27">
      <c r="B27" s="96"/>
      <c r="D27" s="64" t="s">
        <v>1</v>
      </c>
      <c r="E27" s="97" t="str">
        <f>IF(D27="","",(VLOOKUP(D27,Competenties!$B$3:$C$27,2)))</f>
        <v>Aansturen</v>
      </c>
      <c r="F27" s="98"/>
      <c r="G27" s="98"/>
      <c r="H27" s="99"/>
      <c r="I27" s="2"/>
      <c r="J27" s="64"/>
      <c r="K27" s="97" t="str">
        <f>IF(J27="","",(VLOOKUP(J27,Competenties!$B$3:$C$27,2)))</f>
        <v/>
      </c>
      <c r="L27" s="98"/>
      <c r="M27" s="98"/>
      <c r="N27" s="99"/>
      <c r="O27" s="2"/>
      <c r="P27" s="64"/>
      <c r="Q27" s="97" t="str">
        <f>IF(P27="","",(VLOOKUP(P27,Competenties!$B$3:$C$27,2)))</f>
        <v/>
      </c>
      <c r="R27" s="98"/>
      <c r="S27" s="98"/>
      <c r="T27" s="99"/>
      <c r="U27" s="2"/>
      <c r="V27" s="64"/>
      <c r="W27" s="97" t="str">
        <f>IF(V27="","",(VLOOKUP(V27,Competenties!$B$3:$C$27,2)))</f>
        <v/>
      </c>
      <c r="X27" s="98"/>
      <c r="Y27" s="98"/>
      <c r="Z27" s="99"/>
      <c r="AA27" s="2"/>
    </row>
    <row r="28" spans="2:27">
      <c r="B28" s="96"/>
      <c r="D28" s="64" t="s">
        <v>58</v>
      </c>
      <c r="E28" s="97" t="str">
        <f>IF(D28="","",(VLOOKUP(D28,Competenties!$B$3:$C$27,2)))</f>
        <v>Begeleiden</v>
      </c>
      <c r="F28" s="98"/>
      <c r="G28" s="98"/>
      <c r="H28" s="99"/>
      <c r="I28" s="2"/>
      <c r="J28" s="64"/>
      <c r="K28" s="97" t="str">
        <f>IF(J28="","",(VLOOKUP(J28,Competenties!$B$3:$C$27,2)))</f>
        <v/>
      </c>
      <c r="L28" s="98"/>
      <c r="M28" s="98"/>
      <c r="N28" s="99"/>
      <c r="O28" s="2"/>
      <c r="P28" s="64"/>
      <c r="Q28" s="97" t="str">
        <f>IF(P28="","",(VLOOKUP(P28,Competenties!$B$3:$C$27,2)))</f>
        <v/>
      </c>
      <c r="R28" s="98"/>
      <c r="S28" s="98"/>
      <c r="T28" s="99"/>
      <c r="U28" s="2"/>
      <c r="V28" s="64"/>
      <c r="W28" s="97" t="str">
        <f>IF(V28="","",(VLOOKUP(V28,Competenties!$B$3:$C$27,2)))</f>
        <v/>
      </c>
      <c r="X28" s="98"/>
      <c r="Y28" s="98"/>
      <c r="Z28" s="99"/>
      <c r="AA28" s="2"/>
    </row>
    <row r="29" spans="2:27">
      <c r="B29" s="96"/>
      <c r="D29" s="64"/>
      <c r="E29" s="97" t="str">
        <f>IF(D29="","",(VLOOKUP(D29,Competenties!$B$3:$C$27,2)))</f>
        <v/>
      </c>
      <c r="F29" s="98"/>
      <c r="G29" s="98"/>
      <c r="H29" s="99"/>
      <c r="I29" s="2"/>
      <c r="J29" s="64"/>
      <c r="K29" s="97" t="str">
        <f>IF(J29="","",(VLOOKUP(J29,Competenties!$B$3:$C$27,2)))</f>
        <v/>
      </c>
      <c r="L29" s="98"/>
      <c r="M29" s="98"/>
      <c r="N29" s="99"/>
      <c r="O29" s="2"/>
      <c r="P29" s="64"/>
      <c r="Q29" s="97" t="str">
        <f>IF(P29="","",(VLOOKUP(P29,Competenties!$B$3:$C$27,2)))</f>
        <v/>
      </c>
      <c r="R29" s="98"/>
      <c r="S29" s="98"/>
      <c r="T29" s="99"/>
      <c r="U29" s="2"/>
      <c r="V29" s="64"/>
      <c r="W29" s="97" t="str">
        <f>IF(V29="","",(VLOOKUP(V29,Competenties!$B$3:$C$27,2)))</f>
        <v/>
      </c>
      <c r="X29" s="98"/>
      <c r="Y29" s="98"/>
      <c r="Z29" s="99"/>
      <c r="AA29" s="2"/>
    </row>
    <row r="30" spans="2:27">
      <c r="B30" s="96"/>
      <c r="D30" s="65"/>
      <c r="E30" s="100" t="str">
        <f>IF(D30="","",(VLOOKUP(D30,Competenties!$B$3:$C$27,2)))</f>
        <v/>
      </c>
      <c r="F30" s="101"/>
      <c r="G30" s="101"/>
      <c r="H30" s="102"/>
      <c r="I30" s="2"/>
      <c r="J30" s="65"/>
      <c r="K30" s="100" t="str">
        <f>IF(J30="","",(VLOOKUP(J30,Competenties!$B$3:$C$27,2)))</f>
        <v/>
      </c>
      <c r="L30" s="101"/>
      <c r="M30" s="101"/>
      <c r="N30" s="102"/>
      <c r="O30" s="2"/>
      <c r="P30" s="65"/>
      <c r="Q30" s="100" t="str">
        <f>IF(P30="","",(VLOOKUP(P30,Competenties!$B$3:$C$27,2)))</f>
        <v/>
      </c>
      <c r="R30" s="101"/>
      <c r="S30" s="101"/>
      <c r="T30" s="102"/>
      <c r="U30" s="2"/>
      <c r="V30" s="65"/>
      <c r="W30" s="100" t="str">
        <f>IF(V30="","",(VLOOKUP(V30,Competenties!$B$3:$C$27,2)))</f>
        <v/>
      </c>
      <c r="X30" s="101"/>
      <c r="Y30" s="101"/>
      <c r="Z30" s="102"/>
      <c r="AA30" s="2"/>
    </row>
    <row r="31" spans="2:27">
      <c r="B31" s="96"/>
      <c r="D31" s="55"/>
      <c r="E31" s="103" t="s">
        <v>110</v>
      </c>
      <c r="F31" s="98"/>
      <c r="G31" s="98"/>
      <c r="H31" s="99"/>
      <c r="I31" s="2"/>
      <c r="J31" s="55"/>
      <c r="K31" s="103" t="s">
        <v>110</v>
      </c>
      <c r="L31" s="98"/>
      <c r="M31" s="98"/>
      <c r="N31" s="99"/>
      <c r="O31" s="2"/>
      <c r="P31" s="55"/>
      <c r="Q31" s="103" t="s">
        <v>110</v>
      </c>
      <c r="R31" s="98"/>
      <c r="S31" s="98"/>
      <c r="T31" s="99"/>
      <c r="U31" s="2"/>
      <c r="V31" s="55"/>
      <c r="W31" s="103" t="s">
        <v>110</v>
      </c>
      <c r="X31" s="98"/>
      <c r="Y31" s="98"/>
      <c r="Z31" s="99"/>
      <c r="AA31" s="2"/>
    </row>
    <row r="32" spans="2:27">
      <c r="B32" s="96"/>
      <c r="D32" s="64"/>
      <c r="E32" s="97"/>
      <c r="F32" s="98"/>
      <c r="G32" s="98"/>
      <c r="H32" s="99"/>
      <c r="I32" s="2"/>
      <c r="J32" s="64"/>
      <c r="K32" s="97"/>
      <c r="L32" s="98"/>
      <c r="M32" s="98"/>
      <c r="N32" s="99"/>
      <c r="O32" s="2"/>
      <c r="P32" s="64"/>
      <c r="Q32" s="97"/>
      <c r="R32" s="98"/>
      <c r="S32" s="98"/>
      <c r="T32" s="99"/>
      <c r="U32" s="2"/>
      <c r="V32" s="64"/>
      <c r="W32" s="97"/>
      <c r="X32" s="98"/>
      <c r="Y32" s="98"/>
      <c r="Z32" s="99"/>
      <c r="AA32" s="2"/>
    </row>
    <row r="33" spans="2:27">
      <c r="B33" s="96"/>
      <c r="D33" s="64"/>
      <c r="E33" s="97"/>
      <c r="F33" s="98"/>
      <c r="G33" s="98"/>
      <c r="H33" s="99"/>
      <c r="I33" s="2"/>
      <c r="J33" s="64"/>
      <c r="K33" s="97"/>
      <c r="L33" s="98"/>
      <c r="M33" s="98"/>
      <c r="N33" s="99"/>
      <c r="O33" s="2"/>
      <c r="P33" s="64"/>
      <c r="Q33" s="97"/>
      <c r="R33" s="98"/>
      <c r="S33" s="98"/>
      <c r="T33" s="99"/>
      <c r="U33" s="2"/>
      <c r="V33" s="64"/>
      <c r="W33" s="97"/>
      <c r="X33" s="98"/>
      <c r="Y33" s="98"/>
      <c r="Z33" s="99"/>
      <c r="AA33" s="2"/>
    </row>
    <row r="34" spans="2:27">
      <c r="B34" s="96"/>
      <c r="D34" s="64"/>
      <c r="E34" s="97"/>
      <c r="F34" s="98"/>
      <c r="G34" s="98"/>
      <c r="H34" s="99"/>
      <c r="I34" s="2"/>
      <c r="J34" s="64"/>
      <c r="K34" s="97"/>
      <c r="L34" s="98"/>
      <c r="M34" s="98"/>
      <c r="N34" s="99"/>
      <c r="O34" s="2"/>
      <c r="P34" s="64"/>
      <c r="Q34" s="97"/>
      <c r="R34" s="98"/>
      <c r="S34" s="98"/>
      <c r="T34" s="99"/>
      <c r="U34" s="2"/>
      <c r="V34" s="64"/>
      <c r="W34" s="97"/>
      <c r="X34" s="98"/>
      <c r="Y34" s="98"/>
      <c r="Z34" s="99"/>
      <c r="AA34" s="2"/>
    </row>
    <row r="35" spans="2:27">
      <c r="B35" s="96"/>
      <c r="D35" s="64"/>
      <c r="E35" s="97"/>
      <c r="F35" s="98"/>
      <c r="G35" s="98"/>
      <c r="H35" s="99"/>
      <c r="I35" s="2"/>
      <c r="J35" s="64"/>
      <c r="K35" s="97"/>
      <c r="L35" s="98"/>
      <c r="M35" s="98"/>
      <c r="N35" s="99"/>
      <c r="O35" s="2"/>
      <c r="P35" s="64"/>
      <c r="Q35" s="97"/>
      <c r="R35" s="98"/>
      <c r="S35" s="98"/>
      <c r="T35" s="99"/>
      <c r="U35" s="2"/>
      <c r="V35" s="64"/>
      <c r="W35" s="97"/>
      <c r="X35" s="98"/>
      <c r="Y35" s="98"/>
      <c r="Z35" s="99"/>
      <c r="AA35" s="2"/>
    </row>
    <row r="36" spans="2:27">
      <c r="B36" s="96"/>
      <c r="D36" s="64"/>
      <c r="E36" s="97"/>
      <c r="F36" s="98"/>
      <c r="G36" s="98"/>
      <c r="H36" s="99"/>
      <c r="I36" s="2"/>
      <c r="J36" s="64"/>
      <c r="K36" s="97"/>
      <c r="L36" s="98"/>
      <c r="M36" s="98"/>
      <c r="N36" s="99"/>
      <c r="O36" s="2"/>
      <c r="P36" s="64"/>
      <c r="Q36" s="97"/>
      <c r="R36" s="98"/>
      <c r="S36" s="98"/>
      <c r="T36" s="99"/>
      <c r="U36" s="2"/>
      <c r="V36" s="64"/>
      <c r="W36" s="97"/>
      <c r="X36" s="98"/>
      <c r="Y36" s="98"/>
      <c r="Z36" s="99"/>
      <c r="AA36" s="2"/>
    </row>
    <row r="37" spans="2:27">
      <c r="B37" s="96"/>
      <c r="D37" s="65"/>
      <c r="E37" s="100"/>
      <c r="F37" s="101"/>
      <c r="G37" s="101"/>
      <c r="H37" s="102"/>
      <c r="I37" s="2"/>
      <c r="J37" s="65"/>
      <c r="K37" s="100"/>
      <c r="L37" s="101"/>
      <c r="M37" s="101"/>
      <c r="N37" s="102"/>
      <c r="O37" s="2"/>
      <c r="P37" s="65"/>
      <c r="Q37" s="100"/>
      <c r="R37" s="101"/>
      <c r="S37" s="101"/>
      <c r="T37" s="102"/>
      <c r="U37" s="2"/>
      <c r="V37" s="65"/>
      <c r="W37" s="100"/>
      <c r="X37" s="101"/>
      <c r="Y37" s="101"/>
      <c r="Z37" s="102"/>
      <c r="AA37" s="2"/>
    </row>
    <row r="38" spans="2:27">
      <c r="D38" s="1"/>
      <c r="J38" s="1"/>
      <c r="P38" s="1"/>
      <c r="V38" s="1"/>
    </row>
    <row r="39" spans="2:27" outlineLevel="1">
      <c r="D39" s="6">
        <v>9</v>
      </c>
      <c r="E39" s="7" t="s">
        <v>9</v>
      </c>
      <c r="F39" s="6"/>
      <c r="G39" s="6"/>
      <c r="H39" s="6"/>
      <c r="I39" s="6"/>
      <c r="J39" s="6">
        <v>9</v>
      </c>
      <c r="K39" s="7" t="s">
        <v>9</v>
      </c>
      <c r="L39" s="6"/>
      <c r="M39" s="6"/>
      <c r="N39" s="6"/>
      <c r="O39" s="6"/>
      <c r="P39" s="6">
        <v>9</v>
      </c>
      <c r="Q39" s="7" t="s">
        <v>9</v>
      </c>
      <c r="R39" s="6"/>
      <c r="S39" s="6"/>
      <c r="T39" s="6"/>
      <c r="U39" s="6"/>
      <c r="V39" s="6">
        <v>9</v>
      </c>
      <c r="W39" s="7" t="s">
        <v>9</v>
      </c>
      <c r="X39" s="6"/>
      <c r="Y39" s="6"/>
      <c r="Z39" s="6"/>
      <c r="AA39" s="6"/>
    </row>
    <row r="40" spans="2:27" outlineLevel="1">
      <c r="D40" s="9">
        <f>D39*SUM(IF(G5="S",F5,0),IF(G6="S",F6,0),IF(G7="S",F7,0),IF(G8="S",F8,0),IF(G9="S",F9,0),IF(G10="S",F10,0),IF(G11="S",F11,0),IF(G12="S",F12,0),IF(G13="S",F13,0),IF(G14="S",F14,0),IF(G15="S",F15,0),IF(G16="S",F16,0),IF(G17="S",F17,0))</f>
        <v>243</v>
      </c>
      <c r="E40" s="6" t="s">
        <v>10</v>
      </c>
      <c r="F40" s="6"/>
      <c r="G40" s="6"/>
      <c r="H40" s="6"/>
      <c r="I40" s="6"/>
      <c r="J40" s="9">
        <f>J39*SUM(IF(M5="S",L5,0),IF(M6="S",L6,0),IF(M7="S",L7,0),IF(M8="S",L8,0),IF(M9="S",L9,0),IF(M10="S",L10,0),IF(M11="S",L11,0),IF(M12="S",L12,0),IF(M13="S",L13,0),IF(M14="S",L14,0),IF(M15="S",L15,0),IF(M16="S",L16,0),IF(M17="S",L17,0))</f>
        <v>243</v>
      </c>
      <c r="K40" s="6" t="s">
        <v>10</v>
      </c>
      <c r="L40" s="6"/>
      <c r="M40" s="6"/>
      <c r="N40" s="6"/>
      <c r="O40" s="6"/>
      <c r="P40" s="9">
        <f>P39*SUM(IF(S5="S",R5,0),IF(S6="S",R6,0),IF(S7="S",R7,0),IF(S8="S",R8,0),IF(S9="S",R9,0),IF(S10="S",R10,0),IF(S11="S",R11,0),IF(S12="S",R12,0),IF(S13="S",R13,0),IF(S14="S",R14,0),IF(S15="S",R15,0),IF(S16="S",R16,0),IF(S17="S",R17,0))</f>
        <v>243</v>
      </c>
      <c r="Q40" s="6" t="s">
        <v>10</v>
      </c>
      <c r="R40" s="6"/>
      <c r="S40" s="6"/>
      <c r="T40" s="6"/>
      <c r="U40" s="6"/>
      <c r="V40" s="9">
        <f>V39*SUM(IF(Y5="S",X5,0),IF(Y6="S",X6,0),IF(Y7="S",X7,0),IF(Y8="S",X8,0),IF(Y9="S",X9,0),IF(Y10="S",X10,0),IF(Y11="S",X11,0),IF(Y12="S",X12,0),IF(Y13="S",X13,0),IF(Y14="S",X14,0),IF(Y15="S",X15,0),IF(Y16="S",X16,0),IF(Y17="S",X17,0))</f>
        <v>54</v>
      </c>
      <c r="W40" s="6" t="s">
        <v>10</v>
      </c>
      <c r="X40" s="6"/>
      <c r="Y40" s="6"/>
      <c r="Z40" s="6"/>
      <c r="AA40" s="6"/>
    </row>
    <row r="41" spans="2:27" outlineLevel="1">
      <c r="D41" s="9">
        <f>D39*SUM(IF(G5="B",F5,0),IF(G6="B",F6,0),IF(G7="B",F7,0),IF(G8="B",F8,0),IF(G9="B",F9,0),IF(G10="B",F10,0),IF(G11="B",F11,0),IF(G12="B",F12,0),IF(G13="B",F13,0),IF(G14="B",F14,0),IF(G15="B",F15,0),IF(G16="B",F16,0),IF(G17="B",F17,0))</f>
        <v>0</v>
      </c>
      <c r="E41" s="6" t="s">
        <v>11</v>
      </c>
      <c r="F41" s="6"/>
      <c r="G41" s="6"/>
      <c r="H41" s="6"/>
      <c r="I41" s="6"/>
      <c r="J41" s="9">
        <f>J39*SUM(IF(M5="B",L5,0),IF(M6="B",L6,0),IF(M7="B",L7,0),IF(M8="B",L8,0),IF(M9="B",L9,0),IF(M10="B",L10,0),IF(M11="B",L11,0),IF(M12="B",L12,0),IF(M13="B",L13,0),IF(M14="B",L14,0),IF(M15="B",L15,0),IF(M16="B",L16,0),IF(M17="B",L17,0))</f>
        <v>0</v>
      </c>
      <c r="K41" s="6" t="s">
        <v>11</v>
      </c>
      <c r="L41" s="6"/>
      <c r="M41" s="6"/>
      <c r="N41" s="6"/>
      <c r="O41" s="6"/>
      <c r="P41" s="9">
        <f>P39*SUM(IF(S5="B",R5,0),IF(S6="B",R6,0),IF(S7="B",R7,0),IF(S8="B",R8,0),IF(S9="B",R9,0),IF(S10="B",R10,0),IF(S11="B",R11,0),IF(S12="B",R12,0),IF(S13="B",R13,0),IF(S14="B",R14,0),IF(S15="B",R15,0),IF(S16="B",R16,0),IF(S17="B",R17,0))</f>
        <v>0</v>
      </c>
      <c r="Q41" s="6" t="s">
        <v>11</v>
      </c>
      <c r="R41" s="6"/>
      <c r="S41" s="6"/>
      <c r="T41" s="6"/>
      <c r="U41" s="6"/>
      <c r="V41" s="9">
        <f>V39*SUM(IF(Y5="B",X5,0),IF(Y6="B",X6,0),IF(Y7="B",X7,0),IF(Y8="B",X8,0),IF(Y9="B",X9,0),IF(Y10="B",X10,0),IF(Y11="B",X11,0),IF(Y12="B",X12,0),IF(Y13="B",X13,0),IF(Y14="B",X14,0),IF(Y15="B",X15,0),IF(Y16="B",X16,0),IF(Y17="B",X17,0))</f>
        <v>261</v>
      </c>
      <c r="W41" s="6" t="s">
        <v>11</v>
      </c>
      <c r="X41" s="6"/>
      <c r="Y41" s="6"/>
      <c r="Z41" s="6"/>
      <c r="AA41" s="6"/>
    </row>
    <row r="42" spans="2:27" outlineLevel="1">
      <c r="D42" s="9">
        <f>D39*SUM(IF(H5="P",F5,0),IF(H6="P",F6,0),IF(H7="P",F7,0),IF(H8="P",F8,0),IF(H9="P",F9,0),IF(H10="P",F10,0),IF(H11="P",F11,0),IF(H12="P",F12,0),IF(H13="P",F13,0),IF(H14="P",F14,0),IF(H15="P",F15,0),IF(H16="P",F16,0),IF(H17="P",F17,0))</f>
        <v>243</v>
      </c>
      <c r="E42" s="6" t="s">
        <v>12</v>
      </c>
      <c r="F42" s="6"/>
      <c r="G42" s="6"/>
      <c r="H42" s="6"/>
      <c r="I42" s="6"/>
      <c r="J42" s="9">
        <f>J39*SUM(IF(N5="P",L5,0),IF(N6="P",L6,0),IF(N7="P",L7,0),IF(N8="P",L8,0),IF(N9="P",L9,0),IF(N10="P",L10,0),IF(N11="P",L11,0),IF(N12="P",L12,0),IF(N13="P",L13,0),IF(N14="P",L14,0),IF(N15="P",L15,0),IF(N16="P",L16,0),IF(N17="P",L17,0))</f>
        <v>189</v>
      </c>
      <c r="K42" s="6" t="s">
        <v>12</v>
      </c>
      <c r="L42" s="6"/>
      <c r="M42" s="6"/>
      <c r="N42" s="6"/>
      <c r="O42" s="6"/>
      <c r="P42" s="9">
        <f>P39*SUM(IF(T5="P",R5,0),IF(T6="P",R6,0),IF(T7="P",R7,0),IF(T8="P",R8,0),IF(T9="P",R9,0),IF(T10="P",R10,0),IF(T11="P",R11,0),IF(T12="P",R12,0),IF(T13="P",R13,0),IF(T14="P",R14,0),IF(T15="P",R15,0),IF(T16="P",R16,0),IF(T17="P",R17,0))</f>
        <v>189</v>
      </c>
      <c r="Q42" s="6" t="s">
        <v>12</v>
      </c>
      <c r="R42" s="6"/>
      <c r="S42" s="6"/>
      <c r="T42" s="6"/>
      <c r="U42" s="6"/>
      <c r="V42" s="9">
        <f>V39*SUM(IF(Z5="P",X5,0),IF(Z6="P",X6,0),IF(Z7="P",X7,0),IF(Z8="P",X8,0),IF(Z9="P",X9,0),IF(Z10="P",X10,0),IF(Z11="P",X11,0),IF(Z12="P",X12,0),IF(Z13="P",X13,0),IF(Z14="P",X14,0),IF(Z15="P",X15,0),IF(Z16="P",X16,0),IF(Z17="P",X17,0))</f>
        <v>288</v>
      </c>
      <c r="W42" s="6" t="s">
        <v>12</v>
      </c>
      <c r="X42" s="6"/>
      <c r="Y42" s="6"/>
      <c r="Z42" s="6"/>
      <c r="AA42" s="6"/>
    </row>
    <row r="43" spans="2:27" outlineLevel="1">
      <c r="D43" s="9">
        <f>D39*SUM(IF(H5="K",F5,0),IF(H6="K",F6,0),IF(H7="K",F7,0),IF(H8="K",F8,0),IF(H9="K",F9,0),IF(H10="K",F10,0),IF(H11="K",F11,0),IF(H12="K",F12,0),IF(H13="K",F13,0),IF(H14="K",F14,0),IF(H15="K",F15,0),IF(H16="K",F16,0),IF(H17="K",F17,0))</f>
        <v>0</v>
      </c>
      <c r="E43" s="6" t="s">
        <v>13</v>
      </c>
      <c r="F43" s="6"/>
      <c r="G43" s="6"/>
      <c r="H43" s="6"/>
      <c r="I43" s="6"/>
      <c r="J43" s="9">
        <f>J39*SUM(IF(N5="K",L5,0),IF(N6="K",L6,0),IF(N7="K",L7,0),IF(N8="K",L8,0),IF(N9="K",L9,0),IF(N10="K",L10,0),IF(N11="K",L11,0),IF(N12="K",L12,0),IF(N13="K",L13,0),IF(N14="K",L14,0),IF(N15="K",L15,0),IF(N16="K",L16,0),IF(N17="K",L17,0))</f>
        <v>54</v>
      </c>
      <c r="K43" s="6" t="s">
        <v>13</v>
      </c>
      <c r="L43" s="6"/>
      <c r="M43" s="6"/>
      <c r="N43" s="6"/>
      <c r="O43" s="6"/>
      <c r="P43" s="9">
        <f>P39*SUM(IF(T5="K",R5,0),IF(T6="K",R6,0),IF(T7="K",R7,0),IF(T8="K",R8,0),IF(T9="K",R9,0),IF(T10="K",R10,0),IF(T11="K",R11,0),IF(T12="K",R12,0),IF(T13="K",R13,0),IF(T14="K",R14,0),IF(T15="K",R15,0),IF(T16="K",R16,0),IF(T17="K",R17,0))</f>
        <v>54</v>
      </c>
      <c r="Q43" s="6" t="s">
        <v>13</v>
      </c>
      <c r="R43" s="6"/>
      <c r="S43" s="6"/>
      <c r="T43" s="6"/>
      <c r="U43" s="6"/>
      <c r="V43" s="9">
        <f>V39*SUM(IF(Z5="K",X5,0),IF(Z6="K",X6,0),IF(Z7="K",X7,0),IF(Z8="K",X8,0),IF(Z9="K",X9,0),IF(Z10="K",X10,0),IF(Z11="K",X11,0),IF(Z12="K",X12,0),IF(Z13="K",X13,0),IF(Z14="K",X14,0),IF(Z15="K",X15,0),IF(Z16="K",X16,0),IF(Z17="K",X17,0))</f>
        <v>27</v>
      </c>
      <c r="W43" s="6" t="s">
        <v>13</v>
      </c>
      <c r="X43" s="6"/>
      <c r="Y43" s="6"/>
      <c r="Z43" s="6"/>
      <c r="AA43" s="6"/>
    </row>
    <row r="44" spans="2:27" outlineLevel="1"/>
    <row r="45" spans="2:27" ht="18.75">
      <c r="B45" s="113" t="s">
        <v>20</v>
      </c>
      <c r="D45" s="114" t="s">
        <v>22</v>
      </c>
      <c r="E45" s="115"/>
      <c r="F45" s="115"/>
      <c r="G45" s="115"/>
      <c r="H45" s="116"/>
      <c r="I45" s="8"/>
      <c r="J45" s="114" t="s">
        <v>23</v>
      </c>
      <c r="K45" s="115"/>
      <c r="L45" s="115"/>
      <c r="M45" s="115"/>
      <c r="N45" s="116"/>
      <c r="O45" s="8"/>
      <c r="P45" s="114" t="s">
        <v>24</v>
      </c>
      <c r="Q45" s="115"/>
      <c r="R45" s="115"/>
      <c r="S45" s="115"/>
      <c r="T45" s="116"/>
      <c r="U45" s="8"/>
      <c r="V45" s="114" t="s">
        <v>25</v>
      </c>
      <c r="W45" s="115"/>
      <c r="X45" s="115"/>
      <c r="Y45" s="115"/>
      <c r="Z45" s="116"/>
      <c r="AA45" s="8"/>
    </row>
    <row r="46" spans="2:27">
      <c r="B46" s="113"/>
      <c r="D46" s="117" t="s">
        <v>38</v>
      </c>
      <c r="E46" s="118"/>
      <c r="F46" s="118"/>
      <c r="G46" s="118"/>
      <c r="H46" s="119"/>
      <c r="I46" s="8"/>
      <c r="J46" s="117" t="s">
        <v>39</v>
      </c>
      <c r="K46" s="118"/>
      <c r="L46" s="118"/>
      <c r="M46" s="118"/>
      <c r="N46" s="119"/>
      <c r="O46" s="8"/>
      <c r="P46" s="117" t="s">
        <v>41</v>
      </c>
      <c r="Q46" s="118"/>
      <c r="R46" s="118"/>
      <c r="S46" s="118"/>
      <c r="T46" s="119"/>
      <c r="U46" s="8"/>
      <c r="V46" s="117" t="s">
        <v>42</v>
      </c>
      <c r="W46" s="118"/>
      <c r="X46" s="118"/>
      <c r="Y46" s="118"/>
      <c r="Z46" s="119"/>
      <c r="AA46" s="8"/>
    </row>
    <row r="47" spans="2:27" ht="15" customHeight="1">
      <c r="B47" s="113"/>
      <c r="D47" s="58"/>
      <c r="E47" s="59" t="s">
        <v>3</v>
      </c>
      <c r="F47" s="70">
        <v>29</v>
      </c>
      <c r="G47" s="49" t="s">
        <v>1</v>
      </c>
      <c r="H47" s="50" t="s">
        <v>8</v>
      </c>
      <c r="I47" s="2"/>
      <c r="J47" s="58"/>
      <c r="K47" s="59" t="s">
        <v>3</v>
      </c>
      <c r="L47" s="70">
        <v>29</v>
      </c>
      <c r="M47" s="49" t="s">
        <v>1</v>
      </c>
      <c r="N47" s="50" t="s">
        <v>8</v>
      </c>
      <c r="O47" s="2"/>
      <c r="P47" s="58"/>
      <c r="Q47" s="59" t="s">
        <v>114</v>
      </c>
      <c r="R47" s="70">
        <v>3</v>
      </c>
      <c r="S47" s="49" t="s">
        <v>7</v>
      </c>
      <c r="T47" s="50" t="s">
        <v>8</v>
      </c>
      <c r="U47" s="2"/>
      <c r="V47" s="58"/>
      <c r="W47" s="59" t="s">
        <v>114</v>
      </c>
      <c r="X47" s="70">
        <v>3</v>
      </c>
      <c r="Y47" s="49" t="s">
        <v>7</v>
      </c>
      <c r="Z47" s="50" t="s">
        <v>8</v>
      </c>
      <c r="AA47" s="2"/>
    </row>
    <row r="48" spans="2:27">
      <c r="B48" s="113"/>
      <c r="D48" s="60"/>
      <c r="E48" s="61"/>
      <c r="F48" s="71"/>
      <c r="G48" s="51"/>
      <c r="H48" s="52"/>
      <c r="I48" s="2"/>
      <c r="J48" s="60"/>
      <c r="K48" s="61"/>
      <c r="L48" s="71"/>
      <c r="M48" s="51"/>
      <c r="N48" s="52"/>
      <c r="O48" s="2"/>
      <c r="P48" s="60"/>
      <c r="Q48" s="61" t="s">
        <v>115</v>
      </c>
      <c r="R48" s="71">
        <v>3</v>
      </c>
      <c r="S48" s="51" t="s">
        <v>7</v>
      </c>
      <c r="T48" s="52" t="s">
        <v>8</v>
      </c>
      <c r="U48" s="2"/>
      <c r="V48" s="60"/>
      <c r="W48" s="61" t="s">
        <v>115</v>
      </c>
      <c r="X48" s="71">
        <v>3</v>
      </c>
      <c r="Y48" s="51" t="s">
        <v>7</v>
      </c>
      <c r="Z48" s="52" t="s">
        <v>8</v>
      </c>
      <c r="AA48" s="2"/>
    </row>
    <row r="49" spans="2:27">
      <c r="B49" s="113"/>
      <c r="D49" s="60"/>
      <c r="E49" s="61"/>
      <c r="F49" s="71"/>
      <c r="G49" s="51"/>
      <c r="H49" s="52"/>
      <c r="I49" s="2"/>
      <c r="J49" s="60"/>
      <c r="K49" s="61"/>
      <c r="L49" s="71"/>
      <c r="M49" s="51"/>
      <c r="N49" s="52"/>
      <c r="O49" s="2"/>
      <c r="P49" s="60"/>
      <c r="Q49" s="61" t="s">
        <v>116</v>
      </c>
      <c r="R49" s="71">
        <v>3</v>
      </c>
      <c r="S49" s="51" t="s">
        <v>7</v>
      </c>
      <c r="T49" s="52" t="s">
        <v>8</v>
      </c>
      <c r="U49" s="2"/>
      <c r="V49" s="60"/>
      <c r="W49" s="61" t="s">
        <v>116</v>
      </c>
      <c r="X49" s="71">
        <v>3</v>
      </c>
      <c r="Y49" s="51" t="s">
        <v>7</v>
      </c>
      <c r="Z49" s="52" t="s">
        <v>8</v>
      </c>
      <c r="AA49" s="2"/>
    </row>
    <row r="50" spans="2:27">
      <c r="B50" s="113"/>
      <c r="D50" s="60"/>
      <c r="E50" s="61"/>
      <c r="F50" s="71"/>
      <c r="G50" s="51"/>
      <c r="H50" s="52"/>
      <c r="I50" s="2"/>
      <c r="J50" s="60"/>
      <c r="K50" s="61"/>
      <c r="L50" s="71"/>
      <c r="M50" s="51"/>
      <c r="N50" s="52"/>
      <c r="O50" s="2"/>
      <c r="P50" s="60"/>
      <c r="Q50" s="61" t="s">
        <v>117</v>
      </c>
      <c r="R50" s="71">
        <v>3</v>
      </c>
      <c r="S50" s="51" t="s">
        <v>7</v>
      </c>
      <c r="T50" s="52" t="s">
        <v>8</v>
      </c>
      <c r="U50" s="2"/>
      <c r="V50" s="60"/>
      <c r="W50" s="61" t="s">
        <v>117</v>
      </c>
      <c r="X50" s="71">
        <v>3</v>
      </c>
      <c r="Y50" s="51" t="s">
        <v>7</v>
      </c>
      <c r="Z50" s="52" t="s">
        <v>8</v>
      </c>
      <c r="AA50" s="2"/>
    </row>
    <row r="51" spans="2:27">
      <c r="B51" s="113"/>
      <c r="D51" s="60"/>
      <c r="E51" s="61"/>
      <c r="F51" s="71"/>
      <c r="G51" s="51"/>
      <c r="H51" s="52"/>
      <c r="I51" s="2"/>
      <c r="J51" s="60"/>
      <c r="K51" s="61"/>
      <c r="L51" s="71"/>
      <c r="M51" s="51"/>
      <c r="N51" s="52"/>
      <c r="O51" s="2"/>
      <c r="P51" s="60"/>
      <c r="Q51" s="61" t="s">
        <v>118</v>
      </c>
      <c r="R51" s="71">
        <v>3</v>
      </c>
      <c r="S51" s="51" t="s">
        <v>7</v>
      </c>
      <c r="T51" s="52" t="s">
        <v>8</v>
      </c>
      <c r="U51" s="2"/>
      <c r="V51" s="60"/>
      <c r="W51" s="61" t="s">
        <v>118</v>
      </c>
      <c r="X51" s="71">
        <v>3</v>
      </c>
      <c r="Y51" s="51" t="s">
        <v>7</v>
      </c>
      <c r="Z51" s="52" t="s">
        <v>8</v>
      </c>
      <c r="AA51" s="2"/>
    </row>
    <row r="52" spans="2:27">
      <c r="B52" s="113"/>
      <c r="D52" s="60"/>
      <c r="E52" s="61"/>
      <c r="F52" s="71"/>
      <c r="G52" s="51"/>
      <c r="H52" s="52"/>
      <c r="I52" s="2"/>
      <c r="J52" s="60"/>
      <c r="K52" s="61"/>
      <c r="L52" s="71"/>
      <c r="M52" s="51"/>
      <c r="N52" s="52"/>
      <c r="O52" s="2"/>
      <c r="P52" s="60"/>
      <c r="Q52" s="61" t="s">
        <v>119</v>
      </c>
      <c r="R52" s="71">
        <v>3</v>
      </c>
      <c r="S52" s="51" t="s">
        <v>7</v>
      </c>
      <c r="T52" s="52" t="s">
        <v>8</v>
      </c>
      <c r="U52" s="2"/>
      <c r="V52" s="60"/>
      <c r="W52" s="61" t="s">
        <v>119</v>
      </c>
      <c r="X52" s="71">
        <v>3</v>
      </c>
      <c r="Y52" s="51" t="s">
        <v>7</v>
      </c>
      <c r="Z52" s="52" t="s">
        <v>8</v>
      </c>
      <c r="AA52" s="2"/>
    </row>
    <row r="53" spans="2:27" ht="15" customHeight="1">
      <c r="B53" s="113"/>
      <c r="D53" s="60"/>
      <c r="E53" s="61" t="s">
        <v>124</v>
      </c>
      <c r="F53" s="71">
        <v>3</v>
      </c>
      <c r="G53" s="51" t="s">
        <v>7</v>
      </c>
      <c r="H53" s="52" t="s">
        <v>8</v>
      </c>
      <c r="I53" s="2"/>
      <c r="J53" s="60"/>
      <c r="K53" s="61" t="s">
        <v>124</v>
      </c>
      <c r="L53" s="71">
        <v>3</v>
      </c>
      <c r="M53" s="51" t="s">
        <v>7</v>
      </c>
      <c r="N53" s="52" t="s">
        <v>8</v>
      </c>
      <c r="O53" s="2"/>
      <c r="P53" s="60"/>
      <c r="Q53" s="61" t="s">
        <v>120</v>
      </c>
      <c r="R53" s="71">
        <v>3</v>
      </c>
      <c r="S53" s="51" t="s">
        <v>7</v>
      </c>
      <c r="T53" s="52" t="s">
        <v>8</v>
      </c>
      <c r="U53" s="2"/>
      <c r="V53" s="60"/>
      <c r="W53" s="61" t="s">
        <v>120</v>
      </c>
      <c r="X53" s="71">
        <v>3</v>
      </c>
      <c r="Y53" s="51" t="s">
        <v>7</v>
      </c>
      <c r="Z53" s="52" t="s">
        <v>8</v>
      </c>
      <c r="AA53" s="2"/>
    </row>
    <row r="54" spans="2:27">
      <c r="B54" s="113"/>
      <c r="D54" s="60"/>
      <c r="E54" s="61" t="s">
        <v>123</v>
      </c>
      <c r="F54" s="71">
        <v>3</v>
      </c>
      <c r="G54" s="51" t="s">
        <v>7</v>
      </c>
      <c r="H54" s="52" t="s">
        <v>0</v>
      </c>
      <c r="I54" s="2"/>
      <c r="J54" s="60"/>
      <c r="K54" s="61" t="s">
        <v>123</v>
      </c>
      <c r="L54" s="71">
        <v>3</v>
      </c>
      <c r="M54" s="51" t="s">
        <v>7</v>
      </c>
      <c r="N54" s="52" t="s">
        <v>0</v>
      </c>
      <c r="O54" s="2"/>
      <c r="P54" s="60"/>
      <c r="Q54" s="61" t="s">
        <v>123</v>
      </c>
      <c r="R54" s="71">
        <v>6</v>
      </c>
      <c r="S54" s="51" t="s">
        <v>7</v>
      </c>
      <c r="T54" s="52" t="s">
        <v>0</v>
      </c>
      <c r="U54" s="2"/>
      <c r="V54" s="60"/>
      <c r="W54" s="61" t="s">
        <v>123</v>
      </c>
      <c r="X54" s="71">
        <v>6</v>
      </c>
      <c r="Y54" s="51" t="s">
        <v>7</v>
      </c>
      <c r="Z54" s="52" t="s">
        <v>0</v>
      </c>
      <c r="AA54" s="2"/>
    </row>
    <row r="55" spans="2:27">
      <c r="B55" s="113"/>
      <c r="D55" s="66"/>
      <c r="E55" s="67"/>
      <c r="F55" s="72"/>
      <c r="G55" s="68"/>
      <c r="H55" s="69"/>
      <c r="I55" s="2"/>
      <c r="J55" s="66"/>
      <c r="K55" s="67"/>
      <c r="L55" s="72"/>
      <c r="M55" s="68"/>
      <c r="N55" s="69"/>
      <c r="O55" s="2"/>
      <c r="P55" s="66"/>
      <c r="Q55" s="67"/>
      <c r="R55" s="72"/>
      <c r="S55" s="68"/>
      <c r="T55" s="69"/>
      <c r="U55" s="2"/>
      <c r="V55" s="66"/>
      <c r="W55" s="67"/>
      <c r="X55" s="72"/>
      <c r="Y55" s="68"/>
      <c r="Z55" s="69"/>
      <c r="AA55" s="2"/>
    </row>
    <row r="56" spans="2:27">
      <c r="B56" s="113"/>
      <c r="D56" s="66"/>
      <c r="E56" s="67"/>
      <c r="F56" s="72"/>
      <c r="G56" s="68"/>
      <c r="H56" s="69"/>
      <c r="I56" s="2"/>
      <c r="J56" s="66"/>
      <c r="K56" s="67"/>
      <c r="L56" s="72"/>
      <c r="M56" s="68"/>
      <c r="N56" s="69"/>
      <c r="O56" s="2"/>
      <c r="P56" s="66"/>
      <c r="Q56" s="67"/>
      <c r="R56" s="72"/>
      <c r="S56" s="68"/>
      <c r="T56" s="69"/>
      <c r="U56" s="2"/>
      <c r="V56" s="66"/>
      <c r="W56" s="67"/>
      <c r="X56" s="72"/>
      <c r="Y56" s="68"/>
      <c r="Z56" s="69"/>
      <c r="AA56" s="2"/>
    </row>
    <row r="57" spans="2:27">
      <c r="B57" s="113"/>
      <c r="D57" s="66"/>
      <c r="E57" s="67"/>
      <c r="F57" s="72"/>
      <c r="G57" s="68"/>
      <c r="H57" s="69"/>
      <c r="I57" s="2"/>
      <c r="J57" s="66"/>
      <c r="K57" s="67"/>
      <c r="L57" s="72"/>
      <c r="M57" s="68"/>
      <c r="N57" s="69"/>
      <c r="O57" s="2"/>
      <c r="P57" s="66"/>
      <c r="Q57" s="67"/>
      <c r="R57" s="72"/>
      <c r="S57" s="68"/>
      <c r="T57" s="69"/>
      <c r="U57" s="2"/>
      <c r="V57" s="66"/>
      <c r="W57" s="67"/>
      <c r="X57" s="72"/>
      <c r="Y57" s="68"/>
      <c r="Z57" s="69"/>
      <c r="AA57" s="2"/>
    </row>
    <row r="58" spans="2:27">
      <c r="B58" s="113"/>
      <c r="D58" s="66"/>
      <c r="E58" s="67"/>
      <c r="F58" s="72"/>
      <c r="G58" s="68"/>
      <c r="H58" s="69"/>
      <c r="I58" s="2"/>
      <c r="J58" s="66"/>
      <c r="K58" s="67"/>
      <c r="L58" s="72"/>
      <c r="M58" s="68"/>
      <c r="N58" s="69"/>
      <c r="O58" s="2"/>
      <c r="P58" s="66"/>
      <c r="Q58" s="67"/>
      <c r="R58" s="72"/>
      <c r="S58" s="68"/>
      <c r="T58" s="69"/>
      <c r="U58" s="2"/>
      <c r="V58" s="66"/>
      <c r="W58" s="67"/>
      <c r="X58" s="72"/>
      <c r="Y58" s="68"/>
      <c r="Z58" s="69"/>
      <c r="AA58" s="2"/>
    </row>
    <row r="59" spans="2:27">
      <c r="B59" s="113"/>
      <c r="D59" s="62"/>
      <c r="E59" s="63"/>
      <c r="F59" s="73"/>
      <c r="G59" s="53"/>
      <c r="H59" s="54"/>
      <c r="I59" s="2"/>
      <c r="J59" s="62"/>
      <c r="K59" s="63"/>
      <c r="L59" s="73"/>
      <c r="M59" s="53"/>
      <c r="N59" s="54"/>
      <c r="O59" s="2"/>
      <c r="P59" s="62"/>
      <c r="Q59" s="67"/>
      <c r="R59" s="73"/>
      <c r="S59" s="53"/>
      <c r="T59" s="54"/>
      <c r="U59" s="2"/>
      <c r="V59" s="62"/>
      <c r="W59" s="67"/>
      <c r="X59" s="73"/>
      <c r="Y59" s="53"/>
      <c r="Z59" s="54"/>
      <c r="AA59" s="2"/>
    </row>
    <row r="60" spans="2:27">
      <c r="B60" s="113"/>
      <c r="D60" s="107" t="str">
        <f>IF(D82&gt;D83,"BOT (School)","BPV (Stage)")</f>
        <v>BPV (Stage)</v>
      </c>
      <c r="E60" s="108"/>
      <c r="F60" s="108"/>
      <c r="G60" s="108"/>
      <c r="H60" s="109"/>
      <c r="I60" s="2"/>
      <c r="J60" s="107" t="str">
        <f>IF(J82&gt;J83,"BOT (School)","BPV (Stage)")</f>
        <v>BPV (Stage)</v>
      </c>
      <c r="K60" s="108"/>
      <c r="L60" s="108"/>
      <c r="M60" s="108"/>
      <c r="N60" s="109"/>
      <c r="O60" s="2"/>
      <c r="P60" s="107" t="str">
        <f>IF(P82&gt;P83,"BOT (School)","BPV (Stage)")</f>
        <v>BOT (School)</v>
      </c>
      <c r="Q60" s="108"/>
      <c r="R60" s="108"/>
      <c r="S60" s="108"/>
      <c r="T60" s="109"/>
      <c r="U60" s="2"/>
      <c r="V60" s="107" t="str">
        <f>IF(V82&gt;V83,"BOT (School)","BPV (Stage)")</f>
        <v>BOT (School)</v>
      </c>
      <c r="W60" s="108"/>
      <c r="X60" s="108"/>
      <c r="Y60" s="108"/>
      <c r="Z60" s="109"/>
      <c r="AA60" s="2"/>
    </row>
    <row r="61" spans="2:27">
      <c r="B61" s="96"/>
      <c r="D61" s="57"/>
      <c r="E61" s="110" t="s">
        <v>125</v>
      </c>
      <c r="F61" s="111"/>
      <c r="G61" s="111"/>
      <c r="H61" s="112"/>
      <c r="I61" s="2"/>
      <c r="J61" s="57"/>
      <c r="K61" s="110" t="s">
        <v>125</v>
      </c>
      <c r="L61" s="111"/>
      <c r="M61" s="111"/>
      <c r="N61" s="112"/>
      <c r="O61" s="2"/>
      <c r="P61" s="57"/>
      <c r="Q61" s="110" t="s">
        <v>125</v>
      </c>
      <c r="R61" s="111"/>
      <c r="S61" s="111"/>
      <c r="T61" s="112"/>
      <c r="U61" s="2"/>
      <c r="V61" s="57"/>
      <c r="W61" s="110" t="s">
        <v>125</v>
      </c>
      <c r="X61" s="111"/>
      <c r="Y61" s="111"/>
      <c r="Z61" s="112"/>
      <c r="AA61" s="2"/>
    </row>
    <row r="62" spans="2:27">
      <c r="B62" s="96"/>
      <c r="D62" s="64"/>
      <c r="E62" s="104"/>
      <c r="F62" s="105"/>
      <c r="G62" s="105"/>
      <c r="H62" s="106"/>
      <c r="I62" s="2"/>
      <c r="J62" s="64"/>
      <c r="K62" s="104"/>
      <c r="L62" s="105"/>
      <c r="M62" s="105"/>
      <c r="N62" s="106"/>
      <c r="O62" s="2"/>
      <c r="P62" s="64"/>
      <c r="Q62" s="104"/>
      <c r="R62" s="105"/>
      <c r="S62" s="105"/>
      <c r="T62" s="106"/>
      <c r="U62" s="2"/>
      <c r="V62" s="64"/>
      <c r="W62" s="104"/>
      <c r="X62" s="105"/>
      <c r="Y62" s="105"/>
      <c r="Z62" s="106"/>
      <c r="AA62" s="2"/>
    </row>
    <row r="63" spans="2:27">
      <c r="B63" s="96"/>
      <c r="D63" s="64"/>
      <c r="E63" s="104"/>
      <c r="F63" s="105"/>
      <c r="G63" s="105"/>
      <c r="H63" s="106"/>
      <c r="I63" s="2"/>
      <c r="J63" s="64"/>
      <c r="K63" s="104"/>
      <c r="L63" s="105"/>
      <c r="M63" s="105"/>
      <c r="N63" s="106"/>
      <c r="O63" s="2"/>
      <c r="P63" s="64"/>
      <c r="Q63" s="104"/>
      <c r="R63" s="105"/>
      <c r="S63" s="105"/>
      <c r="T63" s="106"/>
      <c r="U63" s="2"/>
      <c r="V63" s="64"/>
      <c r="W63" s="104"/>
      <c r="X63" s="105"/>
      <c r="Y63" s="105"/>
      <c r="Z63" s="106"/>
      <c r="AA63" s="2"/>
    </row>
    <row r="64" spans="2:27">
      <c r="B64" s="96"/>
      <c r="D64" s="64"/>
      <c r="E64" s="104"/>
      <c r="F64" s="105"/>
      <c r="G64" s="105"/>
      <c r="H64" s="106"/>
      <c r="I64" s="2"/>
      <c r="J64" s="64"/>
      <c r="K64" s="104"/>
      <c r="L64" s="105"/>
      <c r="M64" s="105"/>
      <c r="N64" s="106"/>
      <c r="O64" s="2"/>
      <c r="P64" s="64"/>
      <c r="Q64" s="104"/>
      <c r="R64" s="105"/>
      <c r="S64" s="105"/>
      <c r="T64" s="106"/>
      <c r="U64" s="2"/>
      <c r="V64" s="64"/>
      <c r="W64" s="104"/>
      <c r="X64" s="105"/>
      <c r="Y64" s="105"/>
      <c r="Z64" s="106"/>
      <c r="AA64" s="2"/>
    </row>
    <row r="65" spans="2:27">
      <c r="B65" s="96"/>
      <c r="D65" s="64"/>
      <c r="E65" s="104"/>
      <c r="F65" s="105"/>
      <c r="G65" s="105"/>
      <c r="H65" s="106"/>
      <c r="I65" s="2"/>
      <c r="J65" s="64"/>
      <c r="K65" s="104"/>
      <c r="L65" s="105"/>
      <c r="M65" s="105"/>
      <c r="N65" s="106"/>
      <c r="O65" s="2"/>
      <c r="P65" s="64"/>
      <c r="Q65" s="104"/>
      <c r="R65" s="105"/>
      <c r="S65" s="105"/>
      <c r="T65" s="106"/>
      <c r="U65" s="2"/>
      <c r="V65" s="64"/>
      <c r="W65" s="104"/>
      <c r="X65" s="105"/>
      <c r="Y65" s="105"/>
      <c r="Z65" s="106"/>
      <c r="AA65" s="2"/>
    </row>
    <row r="66" spans="2:27">
      <c r="B66" s="96"/>
      <c r="D66" s="64"/>
      <c r="E66" s="104"/>
      <c r="F66" s="105"/>
      <c r="G66" s="105"/>
      <c r="H66" s="106"/>
      <c r="I66" s="2"/>
      <c r="J66" s="64"/>
      <c r="K66" s="104"/>
      <c r="L66" s="105"/>
      <c r="M66" s="105"/>
      <c r="N66" s="106"/>
      <c r="O66" s="2"/>
      <c r="P66" s="64"/>
      <c r="Q66" s="104"/>
      <c r="R66" s="105"/>
      <c r="S66" s="105"/>
      <c r="T66" s="106"/>
      <c r="U66" s="2"/>
      <c r="V66" s="64"/>
      <c r="W66" s="104"/>
      <c r="X66" s="105"/>
      <c r="Y66" s="105"/>
      <c r="Z66" s="106"/>
      <c r="AA66" s="2"/>
    </row>
    <row r="67" spans="2:27">
      <c r="B67" s="96"/>
      <c r="D67" s="55"/>
      <c r="E67" s="103" t="s">
        <v>53</v>
      </c>
      <c r="F67" s="98"/>
      <c r="G67" s="98"/>
      <c r="H67" s="99"/>
      <c r="I67" s="2"/>
      <c r="J67" s="55"/>
      <c r="K67" s="103" t="s">
        <v>53</v>
      </c>
      <c r="L67" s="98"/>
      <c r="M67" s="98"/>
      <c r="N67" s="99"/>
      <c r="O67" s="2"/>
      <c r="P67" s="55"/>
      <c r="Q67" s="103" t="s">
        <v>53</v>
      </c>
      <c r="R67" s="98"/>
      <c r="S67" s="98"/>
      <c r="T67" s="99"/>
      <c r="U67" s="2"/>
      <c r="V67" s="55"/>
      <c r="W67" s="103" t="s">
        <v>53</v>
      </c>
      <c r="X67" s="98"/>
      <c r="Y67" s="98"/>
      <c r="Z67" s="99"/>
      <c r="AA67" s="2"/>
    </row>
    <row r="68" spans="2:27">
      <c r="B68" s="96"/>
      <c r="D68" s="64"/>
      <c r="E68" s="97" t="str">
        <f>IF(D68="","",(VLOOKUP(D68,Competenties!$B$3:$C$27,2)))</f>
        <v/>
      </c>
      <c r="F68" s="98"/>
      <c r="G68" s="98"/>
      <c r="H68" s="99"/>
      <c r="I68" s="2"/>
      <c r="J68" s="64"/>
      <c r="K68" s="97" t="str">
        <f>IF(J68="","",(VLOOKUP(J68,Competenties!$B$3:$C$27,2)))</f>
        <v/>
      </c>
      <c r="L68" s="98"/>
      <c r="M68" s="98"/>
      <c r="N68" s="99"/>
      <c r="O68" s="2"/>
      <c r="P68" s="64"/>
      <c r="Q68" s="97" t="str">
        <f>IF(P68="","",(VLOOKUP(P68,Competenties!$B$3:$C$27,2)))</f>
        <v/>
      </c>
      <c r="R68" s="98"/>
      <c r="S68" s="98"/>
      <c r="T68" s="99"/>
      <c r="U68" s="2"/>
      <c r="V68" s="64"/>
      <c r="W68" s="97" t="str">
        <f>IF(V68="","",(VLOOKUP(V68,Competenties!$B$3:$C$27,2)))</f>
        <v/>
      </c>
      <c r="X68" s="98"/>
      <c r="Y68" s="98"/>
      <c r="Z68" s="99"/>
      <c r="AA68" s="2"/>
    </row>
    <row r="69" spans="2:27">
      <c r="B69" s="96"/>
      <c r="D69" s="64"/>
      <c r="E69" s="97" t="str">
        <f>IF(D69="","",(VLOOKUP(D69,Competenties!$B$3:$C$27,2)))</f>
        <v/>
      </c>
      <c r="F69" s="98"/>
      <c r="G69" s="98"/>
      <c r="H69" s="99"/>
      <c r="I69" s="2"/>
      <c r="J69" s="64"/>
      <c r="K69" s="97" t="str">
        <f>IF(J69="","",(VLOOKUP(J69,Competenties!$B$3:$C$27,2)))</f>
        <v/>
      </c>
      <c r="L69" s="98"/>
      <c r="M69" s="98"/>
      <c r="N69" s="99"/>
      <c r="O69" s="2"/>
      <c r="P69" s="64"/>
      <c r="Q69" s="97" t="str">
        <f>IF(P69="","",(VLOOKUP(P69,Competenties!$B$3:$C$27,2)))</f>
        <v/>
      </c>
      <c r="R69" s="98"/>
      <c r="S69" s="98"/>
      <c r="T69" s="99"/>
      <c r="U69" s="2"/>
      <c r="V69" s="64"/>
      <c r="W69" s="97" t="str">
        <f>IF(V69="","",(VLOOKUP(V69,Competenties!$B$3:$C$27,2)))</f>
        <v/>
      </c>
      <c r="X69" s="98"/>
      <c r="Y69" s="98"/>
      <c r="Z69" s="99"/>
      <c r="AA69" s="2"/>
    </row>
    <row r="70" spans="2:27">
      <c r="B70" s="96"/>
      <c r="D70" s="64"/>
      <c r="E70" s="97" t="str">
        <f>IF(D70="","",(VLOOKUP(D70,Competenties!$B$3:$C$27,2)))</f>
        <v/>
      </c>
      <c r="F70" s="98"/>
      <c r="G70" s="98"/>
      <c r="H70" s="99"/>
      <c r="I70" s="2"/>
      <c r="J70" s="64"/>
      <c r="K70" s="97" t="str">
        <f>IF(J70="","",(VLOOKUP(J70,Competenties!$B$3:$C$27,2)))</f>
        <v/>
      </c>
      <c r="L70" s="98"/>
      <c r="M70" s="98"/>
      <c r="N70" s="99"/>
      <c r="O70" s="2"/>
      <c r="P70" s="64"/>
      <c r="Q70" s="97" t="str">
        <f>IF(P70="","",(VLOOKUP(P70,Competenties!$B$3:$C$27,2)))</f>
        <v/>
      </c>
      <c r="R70" s="98"/>
      <c r="S70" s="98"/>
      <c r="T70" s="99"/>
      <c r="U70" s="2"/>
      <c r="V70" s="64"/>
      <c r="W70" s="97" t="str">
        <f>IF(V70="","",(VLOOKUP(V70,Competenties!$B$3:$C$27,2)))</f>
        <v/>
      </c>
      <c r="X70" s="98"/>
      <c r="Y70" s="98"/>
      <c r="Z70" s="99"/>
      <c r="AA70" s="2"/>
    </row>
    <row r="71" spans="2:27">
      <c r="B71" s="96"/>
      <c r="D71" s="64"/>
      <c r="E71" s="97" t="str">
        <f>IF(D71="","",(VLOOKUP(D71,Competenties!$B$3:$C$27,2)))</f>
        <v/>
      </c>
      <c r="F71" s="98"/>
      <c r="G71" s="98"/>
      <c r="H71" s="99"/>
      <c r="I71" s="2"/>
      <c r="J71" s="64"/>
      <c r="K71" s="97" t="str">
        <f>IF(J71="","",(VLOOKUP(J71,Competenties!$B$3:$C$27,2)))</f>
        <v/>
      </c>
      <c r="L71" s="98"/>
      <c r="M71" s="98"/>
      <c r="N71" s="99"/>
      <c r="O71" s="2"/>
      <c r="P71" s="64"/>
      <c r="Q71" s="97" t="str">
        <f>IF(P71="","",(VLOOKUP(P71,Competenties!$B$3:$C$27,2)))</f>
        <v/>
      </c>
      <c r="R71" s="98"/>
      <c r="S71" s="98"/>
      <c r="T71" s="99"/>
      <c r="U71" s="2"/>
      <c r="V71" s="64"/>
      <c r="W71" s="97" t="str">
        <f>IF(V71="","",(VLOOKUP(V71,Competenties!$B$3:$C$27,2)))</f>
        <v/>
      </c>
      <c r="X71" s="98"/>
      <c r="Y71" s="98"/>
      <c r="Z71" s="99"/>
      <c r="AA71" s="2"/>
    </row>
    <row r="72" spans="2:27">
      <c r="B72" s="96"/>
      <c r="D72" s="65"/>
      <c r="E72" s="100" t="str">
        <f>IF(D72="","",(VLOOKUP(D72,Competenties!$B$3:$C$27,2)))</f>
        <v/>
      </c>
      <c r="F72" s="101"/>
      <c r="G72" s="101"/>
      <c r="H72" s="102"/>
      <c r="I72" s="2"/>
      <c r="J72" s="65"/>
      <c r="K72" s="100" t="str">
        <f>IF(J72="","",(VLOOKUP(J72,Competenties!$B$3:$C$27,2)))</f>
        <v/>
      </c>
      <c r="L72" s="101"/>
      <c r="M72" s="101"/>
      <c r="N72" s="102"/>
      <c r="O72" s="2"/>
      <c r="P72" s="65"/>
      <c r="Q72" s="100" t="str">
        <f>IF(P72="","",(VLOOKUP(P72,Competenties!$B$3:$C$27,2)))</f>
        <v/>
      </c>
      <c r="R72" s="101"/>
      <c r="S72" s="101"/>
      <c r="T72" s="102"/>
      <c r="U72" s="2"/>
      <c r="V72" s="65"/>
      <c r="W72" s="100" t="str">
        <f>IF(V72="","",(VLOOKUP(V72,Competenties!$B$3:$C$27,2)))</f>
        <v/>
      </c>
      <c r="X72" s="101"/>
      <c r="Y72" s="101"/>
      <c r="Z72" s="102"/>
      <c r="AA72" s="2"/>
    </row>
    <row r="73" spans="2:27">
      <c r="B73" s="96"/>
      <c r="D73" s="55"/>
      <c r="E73" s="103" t="s">
        <v>110</v>
      </c>
      <c r="F73" s="98"/>
      <c r="G73" s="98"/>
      <c r="H73" s="99"/>
      <c r="I73" s="2"/>
      <c r="J73" s="55"/>
      <c r="K73" s="103" t="s">
        <v>110</v>
      </c>
      <c r="L73" s="98"/>
      <c r="M73" s="98"/>
      <c r="N73" s="99"/>
      <c r="O73" s="2"/>
      <c r="P73" s="55"/>
      <c r="Q73" s="103" t="s">
        <v>110</v>
      </c>
      <c r="R73" s="98"/>
      <c r="S73" s="98"/>
      <c r="T73" s="99"/>
      <c r="U73" s="2"/>
      <c r="V73" s="55"/>
      <c r="W73" s="103" t="s">
        <v>110</v>
      </c>
      <c r="X73" s="98"/>
      <c r="Y73" s="98"/>
      <c r="Z73" s="99"/>
      <c r="AA73" s="2"/>
    </row>
    <row r="74" spans="2:27">
      <c r="B74" s="96"/>
      <c r="D74" s="64"/>
      <c r="E74" s="97"/>
      <c r="F74" s="98"/>
      <c r="G74" s="98"/>
      <c r="H74" s="99"/>
      <c r="I74" s="2"/>
      <c r="J74" s="64"/>
      <c r="K74" s="97"/>
      <c r="L74" s="98"/>
      <c r="M74" s="98"/>
      <c r="N74" s="99"/>
      <c r="O74" s="2"/>
      <c r="P74" s="64"/>
      <c r="Q74" s="97"/>
      <c r="R74" s="98"/>
      <c r="S74" s="98"/>
      <c r="T74" s="99"/>
      <c r="U74" s="2"/>
      <c r="V74" s="64"/>
      <c r="W74" s="97"/>
      <c r="X74" s="98"/>
      <c r="Y74" s="98"/>
      <c r="Z74" s="99"/>
      <c r="AA74" s="2"/>
    </row>
    <row r="75" spans="2:27">
      <c r="B75" s="96"/>
      <c r="D75" s="64"/>
      <c r="E75" s="97"/>
      <c r="F75" s="98"/>
      <c r="G75" s="98"/>
      <c r="H75" s="99"/>
      <c r="I75" s="2"/>
      <c r="J75" s="64"/>
      <c r="K75" s="97"/>
      <c r="L75" s="98"/>
      <c r="M75" s="98"/>
      <c r="N75" s="99"/>
      <c r="O75" s="2"/>
      <c r="P75" s="64"/>
      <c r="Q75" s="97"/>
      <c r="R75" s="98"/>
      <c r="S75" s="98"/>
      <c r="T75" s="99"/>
      <c r="U75" s="2"/>
      <c r="V75" s="64"/>
      <c r="W75" s="97"/>
      <c r="X75" s="98"/>
      <c r="Y75" s="98"/>
      <c r="Z75" s="99"/>
      <c r="AA75" s="2"/>
    </row>
    <row r="76" spans="2:27">
      <c r="B76" s="96"/>
      <c r="D76" s="64"/>
      <c r="E76" s="97"/>
      <c r="F76" s="98"/>
      <c r="G76" s="98"/>
      <c r="H76" s="99"/>
      <c r="I76" s="2"/>
      <c r="J76" s="64"/>
      <c r="K76" s="97"/>
      <c r="L76" s="98"/>
      <c r="M76" s="98"/>
      <c r="N76" s="99"/>
      <c r="O76" s="2"/>
      <c r="P76" s="64"/>
      <c r="Q76" s="97"/>
      <c r="R76" s="98"/>
      <c r="S76" s="98"/>
      <c r="T76" s="99"/>
      <c r="U76" s="2"/>
      <c r="V76" s="64"/>
      <c r="W76" s="97"/>
      <c r="X76" s="98"/>
      <c r="Y76" s="98"/>
      <c r="Z76" s="99"/>
      <c r="AA76" s="2"/>
    </row>
    <row r="77" spans="2:27">
      <c r="B77" s="96"/>
      <c r="D77" s="64"/>
      <c r="E77" s="97"/>
      <c r="F77" s="98"/>
      <c r="G77" s="98"/>
      <c r="H77" s="99"/>
      <c r="I77" s="2"/>
      <c r="J77" s="64"/>
      <c r="K77" s="97"/>
      <c r="L77" s="98"/>
      <c r="M77" s="98"/>
      <c r="N77" s="99"/>
      <c r="O77" s="2"/>
      <c r="P77" s="64"/>
      <c r="Q77" s="97"/>
      <c r="R77" s="98"/>
      <c r="S77" s="98"/>
      <c r="T77" s="99"/>
      <c r="U77" s="2"/>
      <c r="V77" s="64"/>
      <c r="W77" s="97"/>
      <c r="X77" s="98"/>
      <c r="Y77" s="98"/>
      <c r="Z77" s="99"/>
      <c r="AA77" s="2"/>
    </row>
    <row r="78" spans="2:27">
      <c r="B78" s="96"/>
      <c r="D78" s="64"/>
      <c r="E78" s="97"/>
      <c r="F78" s="98"/>
      <c r="G78" s="98"/>
      <c r="H78" s="99"/>
      <c r="I78" s="2"/>
      <c r="J78" s="64"/>
      <c r="K78" s="97"/>
      <c r="L78" s="98"/>
      <c r="M78" s="98"/>
      <c r="N78" s="99"/>
      <c r="O78" s="2"/>
      <c r="P78" s="64"/>
      <c r="Q78" s="97"/>
      <c r="R78" s="98"/>
      <c r="S78" s="98"/>
      <c r="T78" s="99"/>
      <c r="U78" s="2"/>
      <c r="V78" s="64"/>
      <c r="W78" s="97"/>
      <c r="X78" s="98"/>
      <c r="Y78" s="98"/>
      <c r="Z78" s="99"/>
      <c r="AA78" s="2"/>
    </row>
    <row r="79" spans="2:27">
      <c r="B79" s="96"/>
      <c r="D79" s="65"/>
      <c r="E79" s="100"/>
      <c r="F79" s="101"/>
      <c r="G79" s="101"/>
      <c r="H79" s="102"/>
      <c r="I79" s="2"/>
      <c r="J79" s="65"/>
      <c r="K79" s="100"/>
      <c r="L79" s="101"/>
      <c r="M79" s="101"/>
      <c r="N79" s="102"/>
      <c r="O79" s="2"/>
      <c r="P79" s="65"/>
      <c r="Q79" s="100"/>
      <c r="R79" s="101"/>
      <c r="S79" s="101"/>
      <c r="T79" s="102"/>
      <c r="U79" s="2"/>
      <c r="V79" s="65"/>
      <c r="W79" s="100"/>
      <c r="X79" s="101"/>
      <c r="Y79" s="101"/>
      <c r="Z79" s="102"/>
      <c r="AA79" s="2"/>
    </row>
    <row r="80" spans="2:27">
      <c r="D80" s="1"/>
      <c r="J80" s="1"/>
      <c r="P80" s="1"/>
      <c r="V80" s="1"/>
    </row>
    <row r="81" spans="2:27" outlineLevel="1">
      <c r="D81" s="6">
        <v>9</v>
      </c>
      <c r="E81" s="7" t="s">
        <v>9</v>
      </c>
      <c r="F81" s="6"/>
      <c r="G81" s="6"/>
      <c r="H81" s="6"/>
      <c r="I81" s="6"/>
      <c r="J81" s="6">
        <v>9</v>
      </c>
      <c r="K81" s="7" t="s">
        <v>9</v>
      </c>
      <c r="L81" s="6"/>
      <c r="M81" s="6"/>
      <c r="N81" s="6"/>
      <c r="O81" s="6"/>
      <c r="P81" s="6">
        <v>9</v>
      </c>
      <c r="Q81" s="7" t="s">
        <v>9</v>
      </c>
      <c r="R81" s="6"/>
      <c r="S81" s="6"/>
      <c r="T81" s="6"/>
      <c r="U81" s="6"/>
      <c r="V81" s="6">
        <v>9</v>
      </c>
      <c r="W81" s="7" t="s">
        <v>9</v>
      </c>
      <c r="X81" s="6"/>
      <c r="Y81" s="6"/>
      <c r="Z81" s="6"/>
      <c r="AA81" s="6"/>
    </row>
    <row r="82" spans="2:27" outlineLevel="1">
      <c r="D82" s="9">
        <f>D81*SUM(IF(G47="S",F47,0),IF(G48="S",F48,0),IF(G49="S",F49,0),IF(G50="S",F50,0),IF(G51="S",F51,0),IF(G52="S",F52,0),IF(G53="S",F53,0),IF(G54="S",F54,0),IF(G55="S",F55,0),IF(G56="S",F56,0),IF(G57="S",F57,0),IF(G58="S",F58,0),IF(G59="S",F59,0))</f>
        <v>54</v>
      </c>
      <c r="E82" s="6" t="s">
        <v>10</v>
      </c>
      <c r="F82" s="6"/>
      <c r="G82" s="6"/>
      <c r="H82" s="6"/>
      <c r="I82" s="6"/>
      <c r="J82" s="9">
        <f>J81*SUM(IF(M47="S",L47,0),IF(M48="S",L48,0),IF(M49="S",L49,0),IF(M50="S",L50,0),IF(M51="S",L51,0),IF(M52="S",L52,0),IF(M53="S",L53,0),IF(M54="S",L54,0),IF(M55="S",L55,0),IF(M56="S",L56,0),IF(M57="S",L57,0),IF(M58="S",L58,0),IF(M59="S",L59,0))</f>
        <v>54</v>
      </c>
      <c r="K82" s="6" t="s">
        <v>10</v>
      </c>
      <c r="L82" s="6"/>
      <c r="M82" s="6"/>
      <c r="N82" s="6"/>
      <c r="O82" s="6"/>
      <c r="P82" s="9">
        <f>P81*SUM(IF(S47="S",R47,0),IF(S48="S",R48,0),IF(S49="S",R49,0),IF(S50="S",R50,0),IF(S51="S",R51,0),IF(S52="S",R52,0),IF(S53="S",R53,0),IF(S54="S",R54,0),IF(S55="S",R55,0),IF(S56="S",R56,0),IF(S57="S",R57,0),IF(S58="S",R58,0),IF(S59="S",R59,0))</f>
        <v>243</v>
      </c>
      <c r="Q82" s="6" t="s">
        <v>10</v>
      </c>
      <c r="R82" s="6"/>
      <c r="S82" s="6"/>
      <c r="T82" s="6"/>
      <c r="U82" s="6"/>
      <c r="V82" s="9">
        <f>V81*SUM(IF(Y47="S",X47,0),IF(Y48="S",X48,0),IF(Y49="S",X49,0),IF(Y50="S",X50,0),IF(Y51="S",X51,0),IF(Y52="S",X52,0),IF(Y53="S",X53,0),IF(Y54="S",X54,0),IF(Y55="S",X55,0),IF(Y56="S",X56,0),IF(Y57="S",X57,0),IF(Y58="S",X58,0),IF(Y59="S",X59,0))</f>
        <v>243</v>
      </c>
      <c r="W82" s="6" t="s">
        <v>10</v>
      </c>
      <c r="X82" s="6"/>
      <c r="Y82" s="6"/>
      <c r="Z82" s="6"/>
      <c r="AA82" s="6"/>
    </row>
    <row r="83" spans="2:27" outlineLevel="1">
      <c r="D83" s="9">
        <f>D81*SUM(IF(G47="B",F47,0),IF(G48="B",F48,0),IF(G49="B",F49,0),IF(G50="B",F50,0),IF(G51="B",F51,0),IF(G52="B",F52,0),IF(G53="B",F53,0),IF(G54="B",F54,0),IF(G55="B",F55,0),IF(G56="B",F56,0),IF(G57="B",F57,0),IF(G58="B",F58,0),IF(G59="B",F59,0))</f>
        <v>261</v>
      </c>
      <c r="E83" s="6" t="s">
        <v>11</v>
      </c>
      <c r="F83" s="6"/>
      <c r="G83" s="6"/>
      <c r="H83" s="6"/>
      <c r="I83" s="6"/>
      <c r="J83" s="9">
        <f>J81*SUM(IF(M47="B",L47,0),IF(M48="B",L48,0),IF(M49="B",L49,0),IF(M50="B",L50,0),IF(M51="B",L51,0),IF(M52="B",L52,0),IF(M53="B",L53,0),IF(M54="B",L54,0),IF(M55="B",L55,0),IF(M56="B",L56,0),IF(M57="B",L57,0),IF(M58="B",L58,0),IF(M59="B",L59,0))</f>
        <v>261</v>
      </c>
      <c r="K83" s="6" t="s">
        <v>11</v>
      </c>
      <c r="L83" s="6"/>
      <c r="M83" s="6"/>
      <c r="N83" s="6"/>
      <c r="O83" s="6"/>
      <c r="P83" s="9">
        <f>P81*SUM(IF(S47="B",R47,0),IF(S48="B",R48,0),IF(S49="B",R49,0),IF(S50="B",R50,0),IF(S51="B",R51,0),IF(S52="B",R52,0),IF(S53="B",R53,0),IF(S54="B",R54,0),IF(S55="B",R55,0),IF(S56="B",R56,0),IF(S57="B",R57,0),IF(S58="B",R58,0),IF(S59="B",R59,0))</f>
        <v>0</v>
      </c>
      <c r="Q83" s="6" t="s">
        <v>11</v>
      </c>
      <c r="R83" s="6"/>
      <c r="S83" s="6"/>
      <c r="T83" s="6"/>
      <c r="U83" s="6"/>
      <c r="V83" s="9">
        <f>V81*SUM(IF(Y47="B",X47,0),IF(Y48="B",X48,0),IF(Y49="B",X49,0),IF(Y50="B",X50,0),IF(Y51="B",X51,0),IF(Y52="B",X52,0),IF(Y53="B",X53,0),IF(Y54="B",X54,0),IF(Y55="B",X55,0),IF(Y56="B",X56,0),IF(Y57="B",X57,0),IF(Y58="B",X58,0),IF(Y59="B",X59,0))</f>
        <v>0</v>
      </c>
      <c r="W83" s="6" t="s">
        <v>11</v>
      </c>
      <c r="X83" s="6"/>
      <c r="Y83" s="6"/>
      <c r="Z83" s="6"/>
      <c r="AA83" s="6"/>
    </row>
    <row r="84" spans="2:27" outlineLevel="1">
      <c r="D84" s="9">
        <f>D81*SUM(IF(H47="P",F47,0),IF(H48="P",F48,0),IF(H49="P",F49,0),IF(H50="P",F50,0),IF(H51="P",F51,0),IF(H52="P",F52,0),IF(H53="P",F53,0),IF(H54="P",F54,0),IF(H55="P",F55,0),IF(H56="P",F56,0),IF(H57="P",F57,0),IF(H58="P",F58,0),IF(H59="P",F59,0))</f>
        <v>288</v>
      </c>
      <c r="E84" s="6" t="s">
        <v>12</v>
      </c>
      <c r="F84" s="6"/>
      <c r="G84" s="6"/>
      <c r="H84" s="6"/>
      <c r="I84" s="6"/>
      <c r="J84" s="9">
        <f>J81*SUM(IF(N47="P",L47,0),IF(N48="P",L48,0),IF(N49="P",L49,0),IF(N50="P",L50,0),IF(N51="P",L51,0),IF(N52="P",L52,0),IF(N53="P",L53,0),IF(N54="P",L54,0),IF(N55="P",L55,0),IF(N56="P",L56,0),IF(N57="P",L57,0),IF(N58="P",L58,0),IF(N59="P",L59,0))</f>
        <v>288</v>
      </c>
      <c r="K84" s="6" t="s">
        <v>12</v>
      </c>
      <c r="L84" s="6"/>
      <c r="M84" s="6"/>
      <c r="N84" s="6"/>
      <c r="O84" s="6"/>
      <c r="P84" s="9">
        <f>P81*SUM(IF(T47="P",R47,0),IF(T48="P",R48,0),IF(T49="P",R49,0),IF(T50="P",R50,0),IF(T51="P",R51,0),IF(T52="P",R52,0),IF(T53="P",R53,0),IF(T54="P",R54,0),IF(T55="P",R55,0),IF(T56="P",R56,0),IF(T57="P",R57,0),IF(T58="P",R58,0),IF(T59="P",R59,0))</f>
        <v>189</v>
      </c>
      <c r="Q84" s="6" t="s">
        <v>12</v>
      </c>
      <c r="R84" s="6"/>
      <c r="S84" s="6"/>
      <c r="T84" s="6"/>
      <c r="U84" s="6"/>
      <c r="V84" s="9">
        <f>V81*SUM(IF(Z47="P",X47,0),IF(Z48="P",X48,0),IF(Z49="P",X49,0),IF(Z50="P",X50,0),IF(Z51="P",X51,0),IF(Z52="P",X52,0),IF(Z53="P",X53,0),IF(Z54="P",X54,0),IF(Z55="P",X55,0),IF(Z56="P",X56,0),IF(Z57="P",X57,0),IF(Z58="P",X58,0),IF(Z59="P",X59,0))</f>
        <v>189</v>
      </c>
      <c r="W84" s="6" t="s">
        <v>12</v>
      </c>
      <c r="X84" s="6"/>
      <c r="Y84" s="6"/>
      <c r="Z84" s="6"/>
      <c r="AA84" s="6"/>
    </row>
    <row r="85" spans="2:27" outlineLevel="1">
      <c r="D85" s="9">
        <f>D81*SUM(IF(H47="K",F47,0),IF(H48="K",F48,0),IF(H49="K",F49,0),IF(H50="K",F50,0),IF(H51="K",F51,0),IF(H52="K",F52,0),IF(H53="K",F53,0),IF(H54="K",F54,0),IF(H55="K",F55,0),IF(H56="K",F56,0),IF(H57="K",F57,0),IF(H58="K",F58,0),IF(H59="K",F59,0))</f>
        <v>27</v>
      </c>
      <c r="E85" s="6" t="s">
        <v>13</v>
      </c>
      <c r="F85" s="6"/>
      <c r="G85" s="6"/>
      <c r="H85" s="6"/>
      <c r="I85" s="6"/>
      <c r="J85" s="9">
        <f>J81*SUM(IF(N47="K",L47,0),IF(N48="K",L48,0),IF(N49="K",L49,0),IF(N50="K",L50,0),IF(N51="K",L51,0),IF(N52="K",L52,0),IF(N53="K",L53,0),IF(N54="K",L54,0),IF(N55="K",L55,0),IF(N56="K",L56,0),IF(N57="K",L57,0),IF(N58="K",L58,0),IF(N59="K",L59,0))</f>
        <v>27</v>
      </c>
      <c r="K85" s="6" t="s">
        <v>13</v>
      </c>
      <c r="L85" s="6"/>
      <c r="M85" s="6"/>
      <c r="N85" s="6"/>
      <c r="O85" s="6"/>
      <c r="P85" s="9">
        <f>P81*SUM(IF(T47="K",R47,0),IF(T48="K",R48,0),IF(T49="K",R49,0),IF(T50="K",R50,0),IF(T51="K",R51,0),IF(T52="K",R52,0),IF(T53="K",R53,0),IF(T54="K",R54,0),IF(T55="K",R55,0),IF(T56="K",R56,0),IF(T57="K",R57,0),IF(T58="K",R58,0),IF(T59="K",R59,0))</f>
        <v>54</v>
      </c>
      <c r="Q85" s="6" t="s">
        <v>13</v>
      </c>
      <c r="R85" s="6"/>
      <c r="S85" s="6"/>
      <c r="T85" s="6"/>
      <c r="U85" s="6"/>
      <c r="V85" s="9">
        <f>V81*SUM(IF(Z47="K",X47,0),IF(Z48="K",X48,0),IF(Z49="K",X49,0),IF(Z50="K",X50,0),IF(Z51="K",X51,0),IF(Z52="K",X52,0),IF(Z53="K",X53,0),IF(Z54="K",X54,0),IF(Z55="K",X55,0),IF(Z56="K",X56,0),IF(Z57="K",X57,0),IF(Z58="K",X58,0),IF(Z59="K",X59,0))</f>
        <v>54</v>
      </c>
      <c r="W85" s="6" t="s">
        <v>13</v>
      </c>
      <c r="X85" s="6"/>
      <c r="Y85" s="6"/>
      <c r="Z85" s="6"/>
      <c r="AA85" s="6"/>
    </row>
    <row r="86" spans="2:27" outlineLevel="1"/>
    <row r="87" spans="2:27" ht="18.75">
      <c r="B87" s="113" t="s">
        <v>21</v>
      </c>
      <c r="D87" s="114" t="s">
        <v>26</v>
      </c>
      <c r="E87" s="115"/>
      <c r="F87" s="115"/>
      <c r="G87" s="115"/>
      <c r="H87" s="116"/>
      <c r="I87" s="8"/>
      <c r="J87" s="114" t="s">
        <v>27</v>
      </c>
      <c r="K87" s="115"/>
      <c r="L87" s="115"/>
      <c r="M87" s="115"/>
      <c r="N87" s="116"/>
      <c r="O87" s="8"/>
      <c r="P87" s="114" t="s">
        <v>28</v>
      </c>
      <c r="Q87" s="115"/>
      <c r="R87" s="115"/>
      <c r="S87" s="115"/>
      <c r="T87" s="116"/>
      <c r="U87" s="8"/>
      <c r="V87" s="114" t="s">
        <v>29</v>
      </c>
      <c r="W87" s="115"/>
      <c r="X87" s="115"/>
      <c r="Y87" s="115"/>
      <c r="Z87" s="116"/>
      <c r="AA87" s="8"/>
    </row>
    <row r="88" spans="2:27">
      <c r="B88" s="113"/>
      <c r="D88" s="117" t="s">
        <v>43</v>
      </c>
      <c r="E88" s="118"/>
      <c r="F88" s="118"/>
      <c r="G88" s="118"/>
      <c r="H88" s="119"/>
      <c r="I88" s="8"/>
      <c r="J88" s="117" t="s">
        <v>44</v>
      </c>
      <c r="K88" s="118"/>
      <c r="L88" s="118"/>
      <c r="M88" s="118"/>
      <c r="N88" s="119"/>
      <c r="O88" s="8"/>
      <c r="P88" s="117" t="s">
        <v>45</v>
      </c>
      <c r="Q88" s="118"/>
      <c r="R88" s="118"/>
      <c r="S88" s="118"/>
      <c r="T88" s="119"/>
      <c r="U88" s="8"/>
      <c r="V88" s="117" t="s">
        <v>46</v>
      </c>
      <c r="W88" s="118"/>
      <c r="X88" s="118"/>
      <c r="Y88" s="118"/>
      <c r="Z88" s="119"/>
      <c r="AA88" s="8"/>
    </row>
    <row r="89" spans="2:27" ht="15" customHeight="1">
      <c r="B89" s="113"/>
      <c r="D89" s="58"/>
      <c r="E89" s="59" t="s">
        <v>114</v>
      </c>
      <c r="F89" s="70">
        <v>3</v>
      </c>
      <c r="G89" s="49" t="s">
        <v>7</v>
      </c>
      <c r="H89" s="50" t="s">
        <v>8</v>
      </c>
      <c r="I89" s="2"/>
      <c r="J89" s="58"/>
      <c r="K89" s="59" t="s">
        <v>114</v>
      </c>
      <c r="L89" s="70">
        <v>3</v>
      </c>
      <c r="M89" s="49" t="s">
        <v>7</v>
      </c>
      <c r="N89" s="50" t="s">
        <v>8</v>
      </c>
      <c r="O89" s="2"/>
      <c r="P89" s="58"/>
      <c r="Q89" s="59" t="s">
        <v>3</v>
      </c>
      <c r="R89" s="70">
        <v>29</v>
      </c>
      <c r="S89" s="49" t="s">
        <v>1</v>
      </c>
      <c r="T89" s="50" t="s">
        <v>8</v>
      </c>
      <c r="U89" s="2"/>
      <c r="V89" s="58"/>
      <c r="W89" s="59" t="s">
        <v>3</v>
      </c>
      <c r="X89" s="70">
        <v>29</v>
      </c>
      <c r="Y89" s="49" t="s">
        <v>1</v>
      </c>
      <c r="Z89" s="50" t="s">
        <v>8</v>
      </c>
      <c r="AA89" s="2"/>
    </row>
    <row r="90" spans="2:27">
      <c r="B90" s="113"/>
      <c r="D90" s="60"/>
      <c r="E90" s="61" t="s">
        <v>115</v>
      </c>
      <c r="F90" s="71">
        <v>3</v>
      </c>
      <c r="G90" s="51" t="s">
        <v>7</v>
      </c>
      <c r="H90" s="52" t="s">
        <v>8</v>
      </c>
      <c r="I90" s="2"/>
      <c r="J90" s="60"/>
      <c r="K90" s="61" t="s">
        <v>115</v>
      </c>
      <c r="L90" s="71">
        <v>3</v>
      </c>
      <c r="M90" s="51" t="s">
        <v>7</v>
      </c>
      <c r="N90" s="52" t="s">
        <v>8</v>
      </c>
      <c r="O90" s="2"/>
      <c r="P90" s="60"/>
      <c r="Q90" s="61"/>
      <c r="R90" s="71"/>
      <c r="S90" s="51"/>
      <c r="T90" s="52"/>
      <c r="U90" s="2"/>
      <c r="V90" s="60"/>
      <c r="W90" s="61"/>
      <c r="X90" s="71"/>
      <c r="Y90" s="51"/>
      <c r="Z90" s="52"/>
      <c r="AA90" s="2"/>
    </row>
    <row r="91" spans="2:27">
      <c r="B91" s="113"/>
      <c r="D91" s="60"/>
      <c r="E91" s="61" t="s">
        <v>116</v>
      </c>
      <c r="F91" s="71">
        <v>3</v>
      </c>
      <c r="G91" s="51" t="s">
        <v>7</v>
      </c>
      <c r="H91" s="52" t="s">
        <v>8</v>
      </c>
      <c r="I91" s="2"/>
      <c r="J91" s="60"/>
      <c r="K91" s="61" t="s">
        <v>116</v>
      </c>
      <c r="L91" s="71">
        <v>3</v>
      </c>
      <c r="M91" s="51" t="s">
        <v>7</v>
      </c>
      <c r="N91" s="52" t="s">
        <v>8</v>
      </c>
      <c r="O91" s="2"/>
      <c r="P91" s="60"/>
      <c r="Q91" s="61"/>
      <c r="R91" s="71"/>
      <c r="S91" s="51"/>
      <c r="T91" s="52"/>
      <c r="U91" s="2"/>
      <c r="V91" s="60"/>
      <c r="W91" s="61"/>
      <c r="X91" s="71"/>
      <c r="Y91" s="51"/>
      <c r="Z91" s="52"/>
      <c r="AA91" s="2"/>
    </row>
    <row r="92" spans="2:27">
      <c r="B92" s="113"/>
      <c r="D92" s="60"/>
      <c r="E92" s="61" t="s">
        <v>117</v>
      </c>
      <c r="F92" s="71">
        <v>3</v>
      </c>
      <c r="G92" s="51" t="s">
        <v>7</v>
      </c>
      <c r="H92" s="52" t="s">
        <v>8</v>
      </c>
      <c r="I92" s="2"/>
      <c r="J92" s="60"/>
      <c r="K92" s="61" t="s">
        <v>117</v>
      </c>
      <c r="L92" s="71">
        <v>3</v>
      </c>
      <c r="M92" s="51" t="s">
        <v>7</v>
      </c>
      <c r="N92" s="52" t="s">
        <v>8</v>
      </c>
      <c r="O92" s="2"/>
      <c r="P92" s="60"/>
      <c r="Q92" s="61"/>
      <c r="R92" s="71"/>
      <c r="S92" s="51"/>
      <c r="T92" s="52"/>
      <c r="U92" s="2"/>
      <c r="V92" s="60"/>
      <c r="W92" s="61"/>
      <c r="X92" s="71"/>
      <c r="Y92" s="51"/>
      <c r="Z92" s="52"/>
      <c r="AA92" s="2"/>
    </row>
    <row r="93" spans="2:27">
      <c r="B93" s="113"/>
      <c r="D93" s="60"/>
      <c r="E93" s="61" t="s">
        <v>118</v>
      </c>
      <c r="F93" s="71">
        <v>3</v>
      </c>
      <c r="G93" s="51" t="s">
        <v>7</v>
      </c>
      <c r="H93" s="52" t="s">
        <v>8</v>
      </c>
      <c r="I93" s="2"/>
      <c r="J93" s="60"/>
      <c r="K93" s="61" t="s">
        <v>118</v>
      </c>
      <c r="L93" s="71">
        <v>3</v>
      </c>
      <c r="M93" s="51" t="s">
        <v>7</v>
      </c>
      <c r="N93" s="52" t="s">
        <v>8</v>
      </c>
      <c r="O93" s="2"/>
      <c r="P93" s="60"/>
      <c r="Q93" s="61"/>
      <c r="R93" s="71"/>
      <c r="S93" s="51"/>
      <c r="T93" s="52"/>
      <c r="U93" s="2"/>
      <c r="V93" s="60"/>
      <c r="W93" s="61"/>
      <c r="X93" s="71"/>
      <c r="Y93" s="51"/>
      <c r="Z93" s="52"/>
      <c r="AA93" s="2"/>
    </row>
    <row r="94" spans="2:27">
      <c r="B94" s="113"/>
      <c r="D94" s="60"/>
      <c r="E94" s="61" t="s">
        <v>119</v>
      </c>
      <c r="F94" s="71">
        <v>3</v>
      </c>
      <c r="G94" s="51" t="s">
        <v>7</v>
      </c>
      <c r="H94" s="52" t="s">
        <v>8</v>
      </c>
      <c r="I94" s="2"/>
      <c r="J94" s="60"/>
      <c r="K94" s="61" t="s">
        <v>119</v>
      </c>
      <c r="L94" s="71">
        <v>3</v>
      </c>
      <c r="M94" s="51" t="s">
        <v>7</v>
      </c>
      <c r="N94" s="52" t="s">
        <v>8</v>
      </c>
      <c r="O94" s="2"/>
      <c r="P94" s="60"/>
      <c r="Q94" s="61"/>
      <c r="R94" s="71"/>
      <c r="S94" s="51"/>
      <c r="T94" s="52"/>
      <c r="U94" s="2"/>
      <c r="V94" s="60"/>
      <c r="W94" s="61"/>
      <c r="X94" s="71"/>
      <c r="Y94" s="51"/>
      <c r="Z94" s="52"/>
      <c r="AA94" s="2"/>
    </row>
    <row r="95" spans="2:27" ht="15" customHeight="1">
      <c r="B95" s="113"/>
      <c r="D95" s="60"/>
      <c r="E95" s="61" t="s">
        <v>120</v>
      </c>
      <c r="F95" s="71">
        <v>3</v>
      </c>
      <c r="G95" s="51" t="s">
        <v>7</v>
      </c>
      <c r="H95" s="52" t="s">
        <v>8</v>
      </c>
      <c r="I95" s="2"/>
      <c r="J95" s="60"/>
      <c r="K95" s="61" t="s">
        <v>120</v>
      </c>
      <c r="L95" s="71">
        <v>3</v>
      </c>
      <c r="M95" s="51" t="s">
        <v>7</v>
      </c>
      <c r="N95" s="52" t="s">
        <v>8</v>
      </c>
      <c r="O95" s="2"/>
      <c r="P95" s="60"/>
      <c r="Q95" s="61" t="s">
        <v>124</v>
      </c>
      <c r="R95" s="71">
        <v>3</v>
      </c>
      <c r="S95" s="51" t="s">
        <v>7</v>
      </c>
      <c r="T95" s="52" t="s">
        <v>8</v>
      </c>
      <c r="U95" s="2"/>
      <c r="V95" s="60"/>
      <c r="W95" s="61" t="s">
        <v>124</v>
      </c>
      <c r="X95" s="71">
        <v>3</v>
      </c>
      <c r="Y95" s="51" t="s">
        <v>7</v>
      </c>
      <c r="Z95" s="52" t="s">
        <v>8</v>
      </c>
      <c r="AA95" s="2"/>
    </row>
    <row r="96" spans="2:27">
      <c r="B96" s="113"/>
      <c r="D96" s="60"/>
      <c r="E96" s="61" t="s">
        <v>123</v>
      </c>
      <c r="F96" s="71">
        <v>6</v>
      </c>
      <c r="G96" s="51" t="s">
        <v>7</v>
      </c>
      <c r="H96" s="52" t="s">
        <v>0</v>
      </c>
      <c r="I96" s="2"/>
      <c r="J96" s="60"/>
      <c r="K96" s="61" t="s">
        <v>123</v>
      </c>
      <c r="L96" s="71">
        <v>6</v>
      </c>
      <c r="M96" s="51" t="s">
        <v>7</v>
      </c>
      <c r="N96" s="52" t="s">
        <v>0</v>
      </c>
      <c r="O96" s="2"/>
      <c r="P96" s="60"/>
      <c r="Q96" s="61" t="s">
        <v>123</v>
      </c>
      <c r="R96" s="71">
        <v>3</v>
      </c>
      <c r="S96" s="51" t="s">
        <v>7</v>
      </c>
      <c r="T96" s="52" t="s">
        <v>0</v>
      </c>
      <c r="U96" s="2"/>
      <c r="V96" s="60"/>
      <c r="W96" s="61" t="s">
        <v>123</v>
      </c>
      <c r="X96" s="71">
        <v>3</v>
      </c>
      <c r="Y96" s="51" t="s">
        <v>7</v>
      </c>
      <c r="Z96" s="52" t="s">
        <v>0</v>
      </c>
      <c r="AA96" s="2"/>
    </row>
    <row r="97" spans="2:27">
      <c r="B97" s="113"/>
      <c r="D97" s="66"/>
      <c r="E97" s="61"/>
      <c r="F97" s="72"/>
      <c r="G97" s="68"/>
      <c r="H97" s="69"/>
      <c r="I97" s="2"/>
      <c r="J97" s="66"/>
      <c r="K97" s="61"/>
      <c r="L97" s="72"/>
      <c r="M97" s="68"/>
      <c r="N97" s="69"/>
      <c r="O97" s="2"/>
      <c r="P97" s="66"/>
      <c r="Q97" s="67"/>
      <c r="R97" s="72"/>
      <c r="S97" s="68"/>
      <c r="T97" s="69"/>
      <c r="U97" s="2"/>
      <c r="V97" s="66"/>
      <c r="W97" s="67"/>
      <c r="X97" s="72"/>
      <c r="Y97" s="68"/>
      <c r="Z97" s="69"/>
      <c r="AA97" s="2"/>
    </row>
    <row r="98" spans="2:27">
      <c r="B98" s="113"/>
      <c r="D98" s="66"/>
      <c r="E98" s="67"/>
      <c r="F98" s="72"/>
      <c r="G98" s="68"/>
      <c r="H98" s="69"/>
      <c r="I98" s="2"/>
      <c r="J98" s="66"/>
      <c r="K98" s="67"/>
      <c r="L98" s="72"/>
      <c r="M98" s="68"/>
      <c r="N98" s="69"/>
      <c r="O98" s="2"/>
      <c r="P98" s="66"/>
      <c r="Q98" s="67"/>
      <c r="R98" s="72"/>
      <c r="S98" s="68"/>
      <c r="T98" s="69"/>
      <c r="U98" s="2"/>
      <c r="V98" s="66"/>
      <c r="W98" s="67"/>
      <c r="X98" s="72"/>
      <c r="Y98" s="68"/>
      <c r="Z98" s="69"/>
      <c r="AA98" s="2"/>
    </row>
    <row r="99" spans="2:27">
      <c r="B99" s="113"/>
      <c r="D99" s="66"/>
      <c r="E99" s="67"/>
      <c r="F99" s="72"/>
      <c r="G99" s="68"/>
      <c r="H99" s="69"/>
      <c r="I99" s="2"/>
      <c r="J99" s="66"/>
      <c r="K99" s="67"/>
      <c r="L99" s="72"/>
      <c r="M99" s="68"/>
      <c r="N99" s="69"/>
      <c r="O99" s="2"/>
      <c r="P99" s="66"/>
      <c r="Q99" s="67"/>
      <c r="R99" s="72"/>
      <c r="S99" s="68"/>
      <c r="T99" s="69"/>
      <c r="U99" s="2"/>
      <c r="V99" s="66"/>
      <c r="W99" s="67"/>
      <c r="X99" s="72"/>
      <c r="Y99" s="68"/>
      <c r="Z99" s="69"/>
      <c r="AA99" s="2"/>
    </row>
    <row r="100" spans="2:27">
      <c r="B100" s="113"/>
      <c r="D100" s="66"/>
      <c r="E100" s="67"/>
      <c r="F100" s="72"/>
      <c r="G100" s="68"/>
      <c r="H100" s="69"/>
      <c r="I100" s="2"/>
      <c r="J100" s="66"/>
      <c r="K100" s="67"/>
      <c r="L100" s="72"/>
      <c r="M100" s="68"/>
      <c r="N100" s="69"/>
      <c r="O100" s="2"/>
      <c r="P100" s="66"/>
      <c r="Q100" s="67"/>
      <c r="R100" s="72"/>
      <c r="S100" s="68"/>
      <c r="T100" s="69"/>
      <c r="U100" s="2"/>
      <c r="V100" s="66"/>
      <c r="W100" s="67"/>
      <c r="X100" s="72"/>
      <c r="Y100" s="68"/>
      <c r="Z100" s="69"/>
      <c r="AA100" s="2"/>
    </row>
    <row r="101" spans="2:27">
      <c r="B101" s="113"/>
      <c r="D101" s="62"/>
      <c r="E101" s="63"/>
      <c r="F101" s="73"/>
      <c r="G101" s="53"/>
      <c r="H101" s="54"/>
      <c r="I101" s="2"/>
      <c r="J101" s="62"/>
      <c r="K101" s="63"/>
      <c r="L101" s="73"/>
      <c r="M101" s="53"/>
      <c r="N101" s="54"/>
      <c r="O101" s="2"/>
      <c r="P101" s="62"/>
      <c r="Q101" s="63"/>
      <c r="R101" s="73"/>
      <c r="S101" s="53"/>
      <c r="T101" s="54"/>
      <c r="U101" s="2"/>
      <c r="V101" s="62"/>
      <c r="W101" s="63"/>
      <c r="X101" s="73"/>
      <c r="Y101" s="53"/>
      <c r="Z101" s="54"/>
      <c r="AA101" s="2"/>
    </row>
    <row r="102" spans="2:27">
      <c r="B102" s="113"/>
      <c r="D102" s="107" t="str">
        <f>IF(D124&gt;D125,"BOT (School)","BPV (Stage)")</f>
        <v>BOT (School)</v>
      </c>
      <c r="E102" s="108"/>
      <c r="F102" s="108"/>
      <c r="G102" s="108"/>
      <c r="H102" s="109"/>
      <c r="I102" s="2"/>
      <c r="J102" s="107" t="str">
        <f>IF(J124&gt;J125,"BOT (School)","BPV (Stage)")</f>
        <v>BOT (School)</v>
      </c>
      <c r="K102" s="108"/>
      <c r="L102" s="108"/>
      <c r="M102" s="108"/>
      <c r="N102" s="109"/>
      <c r="O102" s="2"/>
      <c r="P102" s="107" t="str">
        <f>IF(P124&gt;P125,"BOT (School)","BPV (Stage)")</f>
        <v>BPV (Stage)</v>
      </c>
      <c r="Q102" s="108"/>
      <c r="R102" s="108"/>
      <c r="S102" s="108"/>
      <c r="T102" s="109"/>
      <c r="U102" s="2"/>
      <c r="V102" s="107" t="str">
        <f>IF(V124&gt;V125,"BOT (School)","BPV (Stage)")</f>
        <v>BPV (Stage)</v>
      </c>
      <c r="W102" s="108"/>
      <c r="X102" s="108"/>
      <c r="Y102" s="108"/>
      <c r="Z102" s="109"/>
      <c r="AA102" s="2"/>
    </row>
    <row r="103" spans="2:27">
      <c r="B103" s="96"/>
      <c r="D103" s="57"/>
      <c r="E103" s="110" t="s">
        <v>125</v>
      </c>
      <c r="F103" s="111"/>
      <c r="G103" s="111"/>
      <c r="H103" s="112"/>
      <c r="I103" s="2"/>
      <c r="J103" s="57"/>
      <c r="K103" s="110" t="s">
        <v>125</v>
      </c>
      <c r="L103" s="111"/>
      <c r="M103" s="111"/>
      <c r="N103" s="112"/>
      <c r="O103" s="2"/>
      <c r="P103" s="57"/>
      <c r="Q103" s="110" t="s">
        <v>125</v>
      </c>
      <c r="R103" s="111"/>
      <c r="S103" s="111"/>
      <c r="T103" s="112"/>
      <c r="U103" s="2"/>
      <c r="V103" s="57"/>
      <c r="W103" s="110" t="s">
        <v>125</v>
      </c>
      <c r="X103" s="111"/>
      <c r="Y103" s="111"/>
      <c r="Z103" s="112"/>
      <c r="AA103" s="2"/>
    </row>
    <row r="104" spans="2:27">
      <c r="B104" s="96"/>
      <c r="D104" s="64"/>
      <c r="E104" s="104"/>
      <c r="F104" s="105"/>
      <c r="G104" s="105"/>
      <c r="H104" s="106"/>
      <c r="I104" s="2"/>
      <c r="J104" s="64"/>
      <c r="K104" s="104"/>
      <c r="L104" s="105"/>
      <c r="M104" s="105"/>
      <c r="N104" s="106"/>
      <c r="O104" s="2"/>
      <c r="P104" s="64"/>
      <c r="Q104" s="104"/>
      <c r="R104" s="105"/>
      <c r="S104" s="105"/>
      <c r="T104" s="106"/>
      <c r="U104" s="2"/>
      <c r="V104" s="64"/>
      <c r="W104" s="104"/>
      <c r="X104" s="105"/>
      <c r="Y104" s="105"/>
      <c r="Z104" s="106"/>
      <c r="AA104" s="2"/>
    </row>
    <row r="105" spans="2:27">
      <c r="B105" s="96"/>
      <c r="D105" s="64"/>
      <c r="E105" s="104"/>
      <c r="F105" s="105"/>
      <c r="G105" s="105"/>
      <c r="H105" s="106"/>
      <c r="I105" s="2"/>
      <c r="J105" s="64"/>
      <c r="K105" s="104"/>
      <c r="L105" s="105"/>
      <c r="M105" s="105"/>
      <c r="N105" s="106"/>
      <c r="O105" s="2"/>
      <c r="P105" s="64"/>
      <c r="Q105" s="104"/>
      <c r="R105" s="105"/>
      <c r="S105" s="105"/>
      <c r="T105" s="106"/>
      <c r="U105" s="2"/>
      <c r="V105" s="64"/>
      <c r="W105" s="104"/>
      <c r="X105" s="105"/>
      <c r="Y105" s="105"/>
      <c r="Z105" s="106"/>
      <c r="AA105" s="2"/>
    </row>
    <row r="106" spans="2:27">
      <c r="B106" s="96"/>
      <c r="D106" s="64"/>
      <c r="E106" s="104"/>
      <c r="F106" s="105"/>
      <c r="G106" s="105"/>
      <c r="H106" s="106"/>
      <c r="I106" s="2"/>
      <c r="J106" s="64"/>
      <c r="K106" s="104"/>
      <c r="L106" s="105"/>
      <c r="M106" s="105"/>
      <c r="N106" s="106"/>
      <c r="O106" s="2"/>
      <c r="P106" s="64"/>
      <c r="Q106" s="104"/>
      <c r="R106" s="105"/>
      <c r="S106" s="105"/>
      <c r="T106" s="106"/>
      <c r="U106" s="2"/>
      <c r="V106" s="64"/>
      <c r="W106" s="104"/>
      <c r="X106" s="105"/>
      <c r="Y106" s="105"/>
      <c r="Z106" s="106"/>
      <c r="AA106" s="2"/>
    </row>
    <row r="107" spans="2:27">
      <c r="B107" s="96"/>
      <c r="D107" s="64"/>
      <c r="E107" s="104"/>
      <c r="F107" s="105"/>
      <c r="G107" s="105"/>
      <c r="H107" s="106"/>
      <c r="I107" s="2"/>
      <c r="J107" s="64"/>
      <c r="K107" s="104"/>
      <c r="L107" s="105"/>
      <c r="M107" s="105"/>
      <c r="N107" s="106"/>
      <c r="O107" s="2"/>
      <c r="P107" s="64"/>
      <c r="Q107" s="104"/>
      <c r="R107" s="105"/>
      <c r="S107" s="105"/>
      <c r="T107" s="106"/>
      <c r="U107" s="2"/>
      <c r="V107" s="64"/>
      <c r="W107" s="104"/>
      <c r="X107" s="105"/>
      <c r="Y107" s="105"/>
      <c r="Z107" s="106"/>
      <c r="AA107" s="2"/>
    </row>
    <row r="108" spans="2:27">
      <c r="B108" s="96"/>
      <c r="D108" s="64"/>
      <c r="E108" s="104"/>
      <c r="F108" s="105"/>
      <c r="G108" s="105"/>
      <c r="H108" s="106"/>
      <c r="I108" s="2"/>
      <c r="J108" s="64"/>
      <c r="K108" s="104"/>
      <c r="L108" s="105"/>
      <c r="M108" s="105"/>
      <c r="N108" s="106"/>
      <c r="O108" s="2"/>
      <c r="P108" s="64"/>
      <c r="Q108" s="104"/>
      <c r="R108" s="105"/>
      <c r="S108" s="105"/>
      <c r="T108" s="106"/>
      <c r="U108" s="2"/>
      <c r="V108" s="64"/>
      <c r="W108" s="104"/>
      <c r="X108" s="105"/>
      <c r="Y108" s="105"/>
      <c r="Z108" s="106"/>
      <c r="AA108" s="2"/>
    </row>
    <row r="109" spans="2:27">
      <c r="B109" s="96"/>
      <c r="D109" s="55"/>
      <c r="E109" s="103" t="s">
        <v>53</v>
      </c>
      <c r="F109" s="98"/>
      <c r="G109" s="98"/>
      <c r="H109" s="99"/>
      <c r="I109" s="2"/>
      <c r="J109" s="55"/>
      <c r="K109" s="103" t="s">
        <v>53</v>
      </c>
      <c r="L109" s="98"/>
      <c r="M109" s="98"/>
      <c r="N109" s="99"/>
      <c r="O109" s="2"/>
      <c r="P109" s="55"/>
      <c r="Q109" s="103" t="s">
        <v>53</v>
      </c>
      <c r="R109" s="98"/>
      <c r="S109" s="98"/>
      <c r="T109" s="99"/>
      <c r="U109" s="2"/>
      <c r="V109" s="55"/>
      <c r="W109" s="103" t="s">
        <v>53</v>
      </c>
      <c r="X109" s="98"/>
      <c r="Y109" s="98"/>
      <c r="Z109" s="99"/>
      <c r="AA109" s="2"/>
    </row>
    <row r="110" spans="2:27">
      <c r="B110" s="96"/>
      <c r="D110" s="64"/>
      <c r="E110" s="97" t="str">
        <f>IF(D110="","",(VLOOKUP(D110,Competenties!$B$3:$C$27,2)))</f>
        <v/>
      </c>
      <c r="F110" s="98"/>
      <c r="G110" s="98"/>
      <c r="H110" s="99"/>
      <c r="I110" s="2"/>
      <c r="J110" s="64"/>
      <c r="K110" s="97" t="str">
        <f>IF(J110="","",(VLOOKUP(J110,Competenties!$B$3:$C$27,2)))</f>
        <v/>
      </c>
      <c r="L110" s="98"/>
      <c r="M110" s="98"/>
      <c r="N110" s="99"/>
      <c r="O110" s="2"/>
      <c r="P110" s="64"/>
      <c r="Q110" s="97" t="str">
        <f>IF(P110="","",(VLOOKUP(P110,Competenties!$B$3:$C$27,2)))</f>
        <v/>
      </c>
      <c r="R110" s="98"/>
      <c r="S110" s="98"/>
      <c r="T110" s="99"/>
      <c r="U110" s="2"/>
      <c r="V110" s="64"/>
      <c r="W110" s="97" t="str">
        <f>IF(V110="","",(VLOOKUP(V110,Competenties!$B$3:$C$27,2)))</f>
        <v/>
      </c>
      <c r="X110" s="98"/>
      <c r="Y110" s="98"/>
      <c r="Z110" s="99"/>
      <c r="AA110" s="2"/>
    </row>
    <row r="111" spans="2:27">
      <c r="B111" s="96"/>
      <c r="D111" s="64"/>
      <c r="E111" s="97" t="str">
        <f>IF(D111="","",(VLOOKUP(D111,Competenties!$B$3:$C$27,2)))</f>
        <v/>
      </c>
      <c r="F111" s="98"/>
      <c r="G111" s="98"/>
      <c r="H111" s="99"/>
      <c r="I111" s="2"/>
      <c r="J111" s="64"/>
      <c r="K111" s="97" t="str">
        <f>IF(J111="","",(VLOOKUP(J111,Competenties!$B$3:$C$27,2)))</f>
        <v/>
      </c>
      <c r="L111" s="98"/>
      <c r="M111" s="98"/>
      <c r="N111" s="99"/>
      <c r="O111" s="2"/>
      <c r="P111" s="64"/>
      <c r="Q111" s="97" t="str">
        <f>IF(P111="","",(VLOOKUP(P111,Competenties!$B$3:$C$27,2)))</f>
        <v/>
      </c>
      <c r="R111" s="98"/>
      <c r="S111" s="98"/>
      <c r="T111" s="99"/>
      <c r="U111" s="2"/>
      <c r="V111" s="64"/>
      <c r="W111" s="97" t="str">
        <f>IF(V111="","",(VLOOKUP(V111,Competenties!$B$3:$C$27,2)))</f>
        <v/>
      </c>
      <c r="X111" s="98"/>
      <c r="Y111" s="98"/>
      <c r="Z111" s="99"/>
      <c r="AA111" s="2"/>
    </row>
    <row r="112" spans="2:27">
      <c r="B112" s="96"/>
      <c r="D112" s="64"/>
      <c r="E112" s="97" t="str">
        <f>IF(D112="","",(VLOOKUP(D112,Competenties!$B$3:$C$27,2)))</f>
        <v/>
      </c>
      <c r="F112" s="98"/>
      <c r="G112" s="98"/>
      <c r="H112" s="99"/>
      <c r="I112" s="2"/>
      <c r="J112" s="64"/>
      <c r="K112" s="97" t="str">
        <f>IF(J112="","",(VLOOKUP(J112,Competenties!$B$3:$C$27,2)))</f>
        <v/>
      </c>
      <c r="L112" s="98"/>
      <c r="M112" s="98"/>
      <c r="N112" s="99"/>
      <c r="O112" s="2"/>
      <c r="P112" s="64"/>
      <c r="Q112" s="97" t="str">
        <f>IF(P112="","",(VLOOKUP(P112,Competenties!$B$3:$C$27,2)))</f>
        <v/>
      </c>
      <c r="R112" s="98"/>
      <c r="S112" s="98"/>
      <c r="T112" s="99"/>
      <c r="U112" s="2"/>
      <c r="V112" s="64"/>
      <c r="W112" s="97" t="str">
        <f>IF(V112="","",(VLOOKUP(V112,Competenties!$B$3:$C$27,2)))</f>
        <v/>
      </c>
      <c r="X112" s="98"/>
      <c r="Y112" s="98"/>
      <c r="Z112" s="99"/>
      <c r="AA112" s="2"/>
    </row>
    <row r="113" spans="2:27">
      <c r="B113" s="96"/>
      <c r="D113" s="64"/>
      <c r="E113" s="97" t="str">
        <f>IF(D113="","",(VLOOKUP(D113,Competenties!$B$3:$C$27,2)))</f>
        <v/>
      </c>
      <c r="F113" s="98"/>
      <c r="G113" s="98"/>
      <c r="H113" s="99"/>
      <c r="I113" s="2"/>
      <c r="J113" s="64"/>
      <c r="K113" s="97" t="str">
        <f>IF(J113="","",(VLOOKUP(J113,Competenties!$B$3:$C$27,2)))</f>
        <v/>
      </c>
      <c r="L113" s="98"/>
      <c r="M113" s="98"/>
      <c r="N113" s="99"/>
      <c r="O113" s="2"/>
      <c r="P113" s="64"/>
      <c r="Q113" s="97" t="str">
        <f>IF(P113="","",(VLOOKUP(P113,Competenties!$B$3:$C$27,2)))</f>
        <v/>
      </c>
      <c r="R113" s="98"/>
      <c r="S113" s="98"/>
      <c r="T113" s="99"/>
      <c r="U113" s="2"/>
      <c r="V113" s="64"/>
      <c r="W113" s="97" t="str">
        <f>IF(V113="","",(VLOOKUP(V113,Competenties!$B$3:$C$27,2)))</f>
        <v/>
      </c>
      <c r="X113" s="98"/>
      <c r="Y113" s="98"/>
      <c r="Z113" s="99"/>
      <c r="AA113" s="2"/>
    </row>
    <row r="114" spans="2:27">
      <c r="B114" s="96"/>
      <c r="D114" s="65"/>
      <c r="E114" s="100" t="str">
        <f>IF(D114="","",(VLOOKUP(D114,Competenties!$B$3:$C$27,2)))</f>
        <v/>
      </c>
      <c r="F114" s="101"/>
      <c r="G114" s="101"/>
      <c r="H114" s="102"/>
      <c r="I114" s="2"/>
      <c r="J114" s="65"/>
      <c r="K114" s="100" t="str">
        <f>IF(J114="","",(VLOOKUP(J114,Competenties!$B$3:$C$27,2)))</f>
        <v/>
      </c>
      <c r="L114" s="101"/>
      <c r="M114" s="101"/>
      <c r="N114" s="102"/>
      <c r="O114" s="2"/>
      <c r="P114" s="65"/>
      <c r="Q114" s="100" t="str">
        <f>IF(P114="","",(VLOOKUP(P114,Competenties!$B$3:$C$27,2)))</f>
        <v/>
      </c>
      <c r="R114" s="101"/>
      <c r="S114" s="101"/>
      <c r="T114" s="102"/>
      <c r="U114" s="2"/>
      <c r="V114" s="65"/>
      <c r="W114" s="100" t="str">
        <f>IF(V114="","",(VLOOKUP(V114,Competenties!$B$3:$C$27,2)))</f>
        <v/>
      </c>
      <c r="X114" s="101"/>
      <c r="Y114" s="101"/>
      <c r="Z114" s="102"/>
      <c r="AA114" s="2"/>
    </row>
    <row r="115" spans="2:27">
      <c r="B115" s="96"/>
      <c r="D115" s="55"/>
      <c r="E115" s="103" t="s">
        <v>110</v>
      </c>
      <c r="F115" s="98"/>
      <c r="G115" s="98"/>
      <c r="H115" s="99"/>
      <c r="I115" s="2"/>
      <c r="J115" s="55"/>
      <c r="K115" s="103" t="s">
        <v>110</v>
      </c>
      <c r="L115" s="98"/>
      <c r="M115" s="98"/>
      <c r="N115" s="99"/>
      <c r="O115" s="2"/>
      <c r="P115" s="55"/>
      <c r="Q115" s="103" t="s">
        <v>110</v>
      </c>
      <c r="R115" s="98"/>
      <c r="S115" s="98"/>
      <c r="T115" s="99"/>
      <c r="U115" s="2"/>
      <c r="V115" s="55"/>
      <c r="W115" s="103" t="s">
        <v>110</v>
      </c>
      <c r="X115" s="98"/>
      <c r="Y115" s="98"/>
      <c r="Z115" s="99"/>
      <c r="AA115" s="2"/>
    </row>
    <row r="116" spans="2:27">
      <c r="B116" s="96"/>
      <c r="D116" s="64"/>
      <c r="E116" s="97"/>
      <c r="F116" s="98"/>
      <c r="G116" s="98"/>
      <c r="H116" s="99"/>
      <c r="I116" s="2"/>
      <c r="J116" s="64"/>
      <c r="K116" s="97"/>
      <c r="L116" s="98"/>
      <c r="M116" s="98"/>
      <c r="N116" s="99"/>
      <c r="O116" s="2"/>
      <c r="P116" s="64"/>
      <c r="Q116" s="97"/>
      <c r="R116" s="98"/>
      <c r="S116" s="98"/>
      <c r="T116" s="99"/>
      <c r="U116" s="2"/>
      <c r="V116" s="64"/>
      <c r="W116" s="97"/>
      <c r="X116" s="98"/>
      <c r="Y116" s="98"/>
      <c r="Z116" s="99"/>
      <c r="AA116" s="2"/>
    </row>
    <row r="117" spans="2:27">
      <c r="B117" s="96"/>
      <c r="D117" s="64"/>
      <c r="E117" s="97"/>
      <c r="F117" s="98"/>
      <c r="G117" s="98"/>
      <c r="H117" s="99"/>
      <c r="I117" s="2"/>
      <c r="J117" s="64"/>
      <c r="K117" s="97"/>
      <c r="L117" s="98"/>
      <c r="M117" s="98"/>
      <c r="N117" s="99"/>
      <c r="O117" s="2"/>
      <c r="P117" s="64"/>
      <c r="Q117" s="97"/>
      <c r="R117" s="98"/>
      <c r="S117" s="98"/>
      <c r="T117" s="99"/>
      <c r="U117" s="2"/>
      <c r="V117" s="64"/>
      <c r="W117" s="97"/>
      <c r="X117" s="98"/>
      <c r="Y117" s="98"/>
      <c r="Z117" s="99"/>
      <c r="AA117" s="2"/>
    </row>
    <row r="118" spans="2:27">
      <c r="B118" s="96"/>
      <c r="D118" s="64"/>
      <c r="E118" s="97"/>
      <c r="F118" s="98"/>
      <c r="G118" s="98"/>
      <c r="H118" s="99"/>
      <c r="I118" s="2"/>
      <c r="J118" s="64"/>
      <c r="K118" s="97"/>
      <c r="L118" s="98"/>
      <c r="M118" s="98"/>
      <c r="N118" s="99"/>
      <c r="O118" s="2"/>
      <c r="P118" s="64"/>
      <c r="Q118" s="97"/>
      <c r="R118" s="98"/>
      <c r="S118" s="98"/>
      <c r="T118" s="99"/>
      <c r="U118" s="2"/>
      <c r="V118" s="64"/>
      <c r="W118" s="97"/>
      <c r="X118" s="98"/>
      <c r="Y118" s="98"/>
      <c r="Z118" s="99"/>
      <c r="AA118" s="2"/>
    </row>
    <row r="119" spans="2:27">
      <c r="B119" s="96"/>
      <c r="D119" s="64"/>
      <c r="E119" s="97"/>
      <c r="F119" s="98"/>
      <c r="G119" s="98"/>
      <c r="H119" s="99"/>
      <c r="I119" s="2"/>
      <c r="J119" s="64"/>
      <c r="K119" s="97"/>
      <c r="L119" s="98"/>
      <c r="M119" s="98"/>
      <c r="N119" s="99"/>
      <c r="O119" s="2"/>
      <c r="P119" s="64"/>
      <c r="Q119" s="97"/>
      <c r="R119" s="98"/>
      <c r="S119" s="98"/>
      <c r="T119" s="99"/>
      <c r="U119" s="2"/>
      <c r="V119" s="64"/>
      <c r="W119" s="97"/>
      <c r="X119" s="98"/>
      <c r="Y119" s="98"/>
      <c r="Z119" s="99"/>
      <c r="AA119" s="2"/>
    </row>
    <row r="120" spans="2:27">
      <c r="B120" s="96"/>
      <c r="D120" s="64"/>
      <c r="E120" s="97"/>
      <c r="F120" s="98"/>
      <c r="G120" s="98"/>
      <c r="H120" s="99"/>
      <c r="I120" s="2"/>
      <c r="J120" s="64"/>
      <c r="K120" s="97"/>
      <c r="L120" s="98"/>
      <c r="M120" s="98"/>
      <c r="N120" s="99"/>
      <c r="O120" s="2"/>
      <c r="P120" s="64"/>
      <c r="Q120" s="97"/>
      <c r="R120" s="98"/>
      <c r="S120" s="98"/>
      <c r="T120" s="99"/>
      <c r="U120" s="2"/>
      <c r="V120" s="64"/>
      <c r="W120" s="97"/>
      <c r="X120" s="98"/>
      <c r="Y120" s="98"/>
      <c r="Z120" s="99"/>
      <c r="AA120" s="2"/>
    </row>
    <row r="121" spans="2:27">
      <c r="B121" s="96"/>
      <c r="D121" s="65"/>
      <c r="E121" s="100"/>
      <c r="F121" s="101"/>
      <c r="G121" s="101"/>
      <c r="H121" s="102"/>
      <c r="I121" s="2"/>
      <c r="J121" s="65"/>
      <c r="K121" s="100"/>
      <c r="L121" s="101"/>
      <c r="M121" s="101"/>
      <c r="N121" s="102"/>
      <c r="O121" s="2"/>
      <c r="P121" s="65"/>
      <c r="Q121" s="100"/>
      <c r="R121" s="101"/>
      <c r="S121" s="101"/>
      <c r="T121" s="102"/>
      <c r="U121" s="2"/>
      <c r="V121" s="65"/>
      <c r="W121" s="100"/>
      <c r="X121" s="101"/>
      <c r="Y121" s="101"/>
      <c r="Z121" s="102"/>
      <c r="AA121" s="2"/>
    </row>
    <row r="122" spans="2:27">
      <c r="D122" s="1"/>
      <c r="J122" s="1"/>
      <c r="P122" s="1"/>
      <c r="V122" s="1"/>
    </row>
    <row r="123" spans="2:27" outlineLevel="1">
      <c r="D123" s="6">
        <v>9</v>
      </c>
      <c r="E123" s="7" t="s">
        <v>9</v>
      </c>
      <c r="F123" s="6"/>
      <c r="G123" s="6"/>
      <c r="H123" s="6"/>
      <c r="I123" s="6"/>
      <c r="J123" s="6">
        <v>9</v>
      </c>
      <c r="K123" s="7" t="s">
        <v>9</v>
      </c>
      <c r="L123" s="6"/>
      <c r="M123" s="6"/>
      <c r="N123" s="6"/>
      <c r="O123" s="6"/>
      <c r="P123" s="6">
        <v>9</v>
      </c>
      <c r="Q123" s="7" t="s">
        <v>9</v>
      </c>
      <c r="R123" s="6"/>
      <c r="S123" s="6"/>
      <c r="T123" s="6"/>
      <c r="U123" s="6"/>
      <c r="V123" s="6">
        <v>9</v>
      </c>
      <c r="W123" s="7" t="s">
        <v>9</v>
      </c>
      <c r="X123" s="6"/>
      <c r="Y123" s="6"/>
      <c r="Z123" s="6"/>
      <c r="AA123" s="6"/>
    </row>
    <row r="124" spans="2:27" outlineLevel="1">
      <c r="D124" s="9">
        <f>D123*SUM(IF(G89="S",F89,0),IF(G90="S",F90,0),IF(G91="S",F91,0),IF(G92="S",F92,0),IF(G93="S",F93,0),IF(G94="S",F94,0),IF(G95="S",F95,0),IF(G96="S",F96,0),IF(G97="S",F97,0),IF(G98="S",F98,0),IF(G99="S",F99,0),IF(G100="S",F100,0),IF(G101="S",F101,0))</f>
        <v>243</v>
      </c>
      <c r="E124" s="6" t="s">
        <v>10</v>
      </c>
      <c r="F124" s="6"/>
      <c r="G124" s="6"/>
      <c r="H124" s="6"/>
      <c r="I124" s="6"/>
      <c r="J124" s="9">
        <f>J123*SUM(IF(M89="S",L89,0),IF(M90="S",L90,0),IF(M91="S",L91,0),IF(M92="S",L92,0),IF(M93="S",L93,0),IF(M94="S",L94,0),IF(M95="S",L95,0),IF(M96="S",L96,0),IF(M97="S",L97,0),IF(M98="S",L98,0),IF(M99="S",L99,0),IF(M100="S",L100,0),IF(M101="S",L101,0))</f>
        <v>243</v>
      </c>
      <c r="K124" s="6" t="s">
        <v>10</v>
      </c>
      <c r="L124" s="6"/>
      <c r="M124" s="6"/>
      <c r="N124" s="6"/>
      <c r="O124" s="6"/>
      <c r="P124" s="9">
        <f>P123*SUM(IF(S89="S",R89,0),IF(S90="S",R90,0),IF(S91="S",R91,0),IF(S92="S",R92,0),IF(S93="S",R93,0),IF(S94="S",R94,0),IF(S95="S",R95,0),IF(S96="S",R96,0),IF(S97="S",R97,0),IF(S98="S",R98,0),IF(S99="S",R99,0),IF(S100="S",R100,0),IF(S101="S",R101,0))</f>
        <v>54</v>
      </c>
      <c r="Q124" s="6" t="s">
        <v>10</v>
      </c>
      <c r="R124" s="6"/>
      <c r="S124" s="6"/>
      <c r="T124" s="6"/>
      <c r="U124" s="6"/>
      <c r="V124" s="9">
        <f>V123*SUM(IF(Y89="S",X89,0),IF(Y90="S",X90,0),IF(Y91="S",X91,0),IF(Y92="S",X92,0),IF(Y93="S",X93,0),IF(Y94="S",X94,0),IF(Y95="S",X95,0),IF(Y96="S",X96,0),IF(Y97="S",X97,0),IF(Y98="S",X98,0),IF(Y99="S",X99,0),IF(Y100="S",X100,0),IF(Y101="S",X101,0))</f>
        <v>54</v>
      </c>
      <c r="W124" s="6" t="s">
        <v>10</v>
      </c>
      <c r="X124" s="6"/>
      <c r="Y124" s="6"/>
      <c r="Z124" s="6"/>
      <c r="AA124" s="6"/>
    </row>
    <row r="125" spans="2:27" outlineLevel="1">
      <c r="D125" s="9">
        <f>D123*SUM(IF(G89="B",F89,0),IF(G90="B",F90,0),IF(G91="B",F91,0),IF(G92="B",F92,0),IF(G93="B",F93,0),IF(G94="B",F94,0),IF(G95="B",F95,0),IF(G96="B",F96,0),IF(G97="B",F97,0),IF(G98="B",F98,0),IF(G99="B",F99,0),IF(G100="B",F100,0),IF(G101="B",F101,0))</f>
        <v>0</v>
      </c>
      <c r="E125" s="6" t="s">
        <v>11</v>
      </c>
      <c r="F125" s="6"/>
      <c r="G125" s="6"/>
      <c r="H125" s="6"/>
      <c r="I125" s="6"/>
      <c r="J125" s="9">
        <f>J123*SUM(IF(M89="B",L89,0),IF(M90="B",L90,0),IF(M91="B",L91,0),IF(M92="B",L92,0),IF(M93="B",L93,0),IF(M94="B",L94,0),IF(M95="B",L95,0),IF(M96="B",L96,0),IF(M97="B",L97,0),IF(M98="B",L98,0),IF(M99="B",L99,0),IF(M100="B",L100,0),IF(M101="B",L101,0))</f>
        <v>0</v>
      </c>
      <c r="K125" s="6" t="s">
        <v>11</v>
      </c>
      <c r="L125" s="6"/>
      <c r="M125" s="6"/>
      <c r="N125" s="6"/>
      <c r="O125" s="6"/>
      <c r="P125" s="9">
        <f>P123*SUM(IF(S89="B",R89,0),IF(S90="B",R90,0),IF(S91="B",R91,0),IF(S92="B",R92,0),IF(S93="B",R93,0),IF(S94="B",R94,0),IF(S95="B",R95,0),IF(S96="B",R96,0),IF(S97="B",R97,0),IF(S98="B",R98,0),IF(S99="B",R99,0),IF(S100="B",R100,0),IF(S101="B",R101,0))</f>
        <v>261</v>
      </c>
      <c r="Q125" s="6" t="s">
        <v>11</v>
      </c>
      <c r="R125" s="6"/>
      <c r="S125" s="6"/>
      <c r="T125" s="6"/>
      <c r="U125" s="6"/>
      <c r="V125" s="9">
        <f>V123*SUM(IF(Y89="B",X89,0),IF(Y90="B",X90,0),IF(Y91="B",X91,0),IF(Y92="B",X92,0),IF(Y93="B",X93,0),IF(Y94="B",X94,0),IF(Y95="B",X95,0),IF(Y96="B",X96,0),IF(Y97="B",X97,0),IF(Y98="B",X98,0),IF(Y99="B",X99,0),IF(Y100="B",X100,0),IF(Y101="B",X101,0))</f>
        <v>261</v>
      </c>
      <c r="W125" s="6" t="s">
        <v>11</v>
      </c>
      <c r="X125" s="6"/>
      <c r="Y125" s="6"/>
      <c r="Z125" s="6"/>
      <c r="AA125" s="6"/>
    </row>
    <row r="126" spans="2:27" outlineLevel="1">
      <c r="D126" s="9">
        <f>D123*SUM(IF(H89="P",F89,0),IF(H90="P",F90,0),IF(H91="P",F91,0),IF(H92="P",F92,0),IF(H93="P",F93,0),IF(H94="P",F94,0),IF(H95="P",F95,0),IF(H96="P",F96,0),IF(H97="P",F97,0),IF(H98="P",F98,0),IF(H99="P",F99,0),IF(H100="P",F100,0),IF(H101="P",F101,0))</f>
        <v>189</v>
      </c>
      <c r="E126" s="6" t="s">
        <v>12</v>
      </c>
      <c r="F126" s="6"/>
      <c r="G126" s="6"/>
      <c r="H126" s="6"/>
      <c r="I126" s="6"/>
      <c r="J126" s="9">
        <f>J123*SUM(IF(N89="P",L89,0),IF(N90="P",L90,0),IF(N91="P",L91,0),IF(N92="P",L92,0),IF(N93="P",L93,0),IF(N94="P",L94,0),IF(N95="P",L95,0),IF(N96="P",L96,0),IF(N97="P",L97,0),IF(N98="P",L98,0),IF(N99="P",L99,0),IF(N100="P",L100,0),IF(N101="P",L101,0))</f>
        <v>189</v>
      </c>
      <c r="K126" s="6" t="s">
        <v>12</v>
      </c>
      <c r="L126" s="6"/>
      <c r="M126" s="6"/>
      <c r="N126" s="6"/>
      <c r="O126" s="6"/>
      <c r="P126" s="9">
        <f>P123*SUM(IF(T89="P",R89,0),IF(T90="P",R90,0),IF(T91="P",R91,0),IF(T92="P",R92,0),IF(T93="P",R93,0),IF(T94="P",R94,0),IF(T95="P",R95,0),IF(T96="P",R96,0),IF(T97="P",R97,0),IF(T98="P",R98,0),IF(T99="P",R99,0),IF(T100="P",R100,0),IF(T101="P",R101,0))</f>
        <v>288</v>
      </c>
      <c r="Q126" s="6" t="s">
        <v>12</v>
      </c>
      <c r="R126" s="6"/>
      <c r="S126" s="6"/>
      <c r="T126" s="6"/>
      <c r="U126" s="6"/>
      <c r="V126" s="9">
        <f>V123*SUM(IF(Z89="P",X89,0),IF(Z90="P",X90,0),IF(Z91="P",X91,0),IF(Z92="P",X92,0),IF(Z93="P",X93,0),IF(Z94="P",X94,0),IF(Z95="P",X95,0),IF(Z96="P",X96,0),IF(Z97="P",X97,0),IF(Z98="P",X98,0),IF(Z99="P",X99,0),IF(Z100="P",X100,0),IF(Z101="P",X101,0))</f>
        <v>288</v>
      </c>
      <c r="W126" s="6" t="s">
        <v>12</v>
      </c>
      <c r="X126" s="6"/>
      <c r="Y126" s="6"/>
      <c r="Z126" s="6"/>
      <c r="AA126" s="6"/>
    </row>
    <row r="127" spans="2:27" outlineLevel="1">
      <c r="D127" s="9">
        <f>D123*SUM(IF(H89="K",F89,0),IF(H90="K",F90,0),IF(H91="K",F91,0),IF(H92="K",F92,0),IF(H93="K",F93,0),IF(H94="K",F94,0),IF(H95="K",F95,0),IF(H96="K",F96,0),IF(H97="K",F97,0),IF(H98="K",F98,0),IF(H99="K",F99,0),IF(H100="K",F100,0),IF(H101="K",F101,0))</f>
        <v>54</v>
      </c>
      <c r="E127" s="6" t="s">
        <v>13</v>
      </c>
      <c r="F127" s="6"/>
      <c r="G127" s="6"/>
      <c r="H127" s="6"/>
      <c r="I127" s="6"/>
      <c r="J127" s="9">
        <f>J123*SUM(IF(N89="K",L89,0),IF(N90="K",L90,0),IF(N91="K",L91,0),IF(N92="K",L92,0),IF(N93="K",L93,0),IF(N94="K",L94,0),IF(N95="K",L95,0),IF(N96="K",L96,0),IF(N97="K",L97,0),IF(N98="K",L98,0),IF(N99="K",L99,0),IF(N100="K",L100,0),IF(N101="K",L101,0))</f>
        <v>54</v>
      </c>
      <c r="K127" s="6" t="s">
        <v>13</v>
      </c>
      <c r="L127" s="6"/>
      <c r="M127" s="6"/>
      <c r="N127" s="6"/>
      <c r="O127" s="6"/>
      <c r="P127" s="9">
        <f>P123*SUM(IF(T89="K",R89,0),IF(T90="K",R90,0),IF(T91="K",R91,0),IF(T92="K",R92,0),IF(T93="K",R93,0),IF(T94="K",R94,0),IF(T95="K",R95,0),IF(T96="K",R96,0),IF(T97="K",R97,0),IF(T98="K",R98,0),IF(T99="K",R99,0),IF(T100="K",R100,0),IF(T101="K",R101,0))</f>
        <v>27</v>
      </c>
      <c r="Q127" s="6" t="s">
        <v>13</v>
      </c>
      <c r="R127" s="6"/>
      <c r="S127" s="6"/>
      <c r="T127" s="6"/>
      <c r="U127" s="6"/>
      <c r="V127" s="9">
        <f>V123*SUM(IF(Z89="K",X89,0),IF(Z90="K",X90,0),IF(Z91="K",X91,0),IF(Z92="K",X92,0),IF(Z93="K",X93,0),IF(Z94="K",X94,0),IF(Z95="K",X95,0),IF(Z96="K",X96,0),IF(Z97="K",X97,0),IF(Z98="K",X98,0),IF(Z99="K",X99,0),IF(Z100="K",X100,0),IF(Z101="K",X101,0))</f>
        <v>27</v>
      </c>
      <c r="W127" s="6" t="s">
        <v>13</v>
      </c>
      <c r="X127" s="6"/>
      <c r="Y127" s="6"/>
      <c r="Z127" s="6"/>
      <c r="AA127" s="6"/>
    </row>
    <row r="128" spans="2:27" outlineLevel="1"/>
    <row r="129" spans="2:26">
      <c r="B129" s="3" t="s">
        <v>30</v>
      </c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2"/>
      <c r="X129" s="4"/>
      <c r="Y129" s="4"/>
      <c r="Z129" s="5"/>
    </row>
    <row r="130" spans="2:26">
      <c r="B130" s="11"/>
      <c r="C130" s="12"/>
      <c r="D130" s="12"/>
      <c r="E130" s="24" t="s">
        <v>34</v>
      </c>
      <c r="F130" s="12"/>
      <c r="G130" s="12"/>
      <c r="H130" s="12"/>
      <c r="I130" s="12"/>
      <c r="J130" s="13" t="s">
        <v>2</v>
      </c>
      <c r="K130" s="13" t="s">
        <v>3</v>
      </c>
      <c r="L130" s="13"/>
      <c r="M130" s="13"/>
      <c r="N130" s="13"/>
      <c r="O130" s="13"/>
      <c r="P130" s="13" t="s">
        <v>6</v>
      </c>
      <c r="Q130" s="13" t="s">
        <v>5</v>
      </c>
      <c r="R130" s="12"/>
      <c r="S130" s="12"/>
      <c r="T130" s="12"/>
      <c r="U130" s="12"/>
      <c r="V130" s="12"/>
      <c r="W130" s="43" t="s">
        <v>47</v>
      </c>
      <c r="X130" s="12"/>
      <c r="Y130" s="12"/>
      <c r="Z130" s="14"/>
    </row>
    <row r="131" spans="2:26">
      <c r="B131" s="11" t="s">
        <v>31</v>
      </c>
      <c r="C131" s="12"/>
      <c r="D131" s="12"/>
      <c r="E131" s="25">
        <f>+J131+K131</f>
        <v>1044</v>
      </c>
      <c r="F131" s="12"/>
      <c r="G131" s="12"/>
      <c r="H131" s="12"/>
      <c r="I131" s="12"/>
      <c r="J131" s="15">
        <f>+D40+J40+P40+V40</f>
        <v>783</v>
      </c>
      <c r="K131" s="15">
        <f>+D41+J41+P41+V41</f>
        <v>261</v>
      </c>
      <c r="L131" s="15"/>
      <c r="M131" s="15"/>
      <c r="N131" s="15"/>
      <c r="O131" s="15"/>
      <c r="P131" s="15">
        <f>+D42+J42+P42+V42</f>
        <v>909</v>
      </c>
      <c r="Q131" s="15">
        <f>+D43+J43+P43+V43</f>
        <v>135</v>
      </c>
      <c r="R131" s="12"/>
      <c r="S131" s="12"/>
      <c r="T131" s="12"/>
      <c r="U131" s="12"/>
      <c r="V131" s="12"/>
      <c r="W131" s="44" t="s">
        <v>52</v>
      </c>
      <c r="X131" s="12"/>
      <c r="Y131" s="12"/>
      <c r="Z131" s="14"/>
    </row>
    <row r="132" spans="2:26">
      <c r="B132" s="11" t="s">
        <v>32</v>
      </c>
      <c r="C132" s="12"/>
      <c r="D132" s="12"/>
      <c r="E132" s="25">
        <f>+J132+K132</f>
        <v>1116</v>
      </c>
      <c r="F132" s="12"/>
      <c r="G132" s="12"/>
      <c r="H132" s="12"/>
      <c r="I132" s="12"/>
      <c r="J132" s="15">
        <f>+D82+J82+P82+V82</f>
        <v>594</v>
      </c>
      <c r="K132" s="15">
        <f>+D83+J83+P83+V83</f>
        <v>522</v>
      </c>
      <c r="L132" s="15"/>
      <c r="M132" s="15"/>
      <c r="N132" s="15"/>
      <c r="O132" s="15"/>
      <c r="P132" s="15">
        <f>+D84+J84+P84+V84</f>
        <v>954</v>
      </c>
      <c r="Q132" s="15">
        <f>+D85+J85+P85+V85</f>
        <v>162</v>
      </c>
      <c r="R132" s="12"/>
      <c r="S132" s="12"/>
      <c r="T132" s="12"/>
      <c r="U132" s="12"/>
      <c r="V132" s="12"/>
      <c r="W132" s="45"/>
      <c r="X132" s="12"/>
      <c r="Y132" s="12"/>
      <c r="Z132" s="14"/>
    </row>
    <row r="133" spans="2:26">
      <c r="B133" s="38" t="s">
        <v>33</v>
      </c>
      <c r="C133" s="39"/>
      <c r="D133" s="39"/>
      <c r="E133" s="40">
        <f>+J133+K133</f>
        <v>1116</v>
      </c>
      <c r="F133" s="39"/>
      <c r="G133" s="39"/>
      <c r="H133" s="39"/>
      <c r="I133" s="39"/>
      <c r="J133" s="41">
        <f>+D124+J124+P124+V124</f>
        <v>594</v>
      </c>
      <c r="K133" s="41">
        <f>+D125+J125+P125+V125</f>
        <v>522</v>
      </c>
      <c r="L133" s="41"/>
      <c r="M133" s="41"/>
      <c r="N133" s="41"/>
      <c r="O133" s="41"/>
      <c r="P133" s="41">
        <f>+D126+J126+P126+V126</f>
        <v>954</v>
      </c>
      <c r="Q133" s="41">
        <f>+D127+J127+P127+V127</f>
        <v>162</v>
      </c>
      <c r="R133" s="39"/>
      <c r="S133" s="39"/>
      <c r="T133" s="39"/>
      <c r="U133" s="39"/>
      <c r="V133" s="39"/>
      <c r="W133" s="45" t="s">
        <v>48</v>
      </c>
      <c r="X133" s="12"/>
      <c r="Y133" s="12"/>
      <c r="Z133" s="14"/>
    </row>
    <row r="134" spans="2:26" s="23" customFormat="1" ht="20.25" customHeight="1">
      <c r="B134" s="29" t="s">
        <v>34</v>
      </c>
      <c r="C134" s="30"/>
      <c r="D134" s="30"/>
      <c r="E134" s="31">
        <f>SUM(E131:E133)</f>
        <v>3276</v>
      </c>
      <c r="F134" s="31"/>
      <c r="G134" s="31"/>
      <c r="H134" s="31"/>
      <c r="I134" s="31"/>
      <c r="J134" s="31">
        <f>SUM(J131:J133)</f>
        <v>1971</v>
      </c>
      <c r="K134" s="31">
        <f>SUM(K131:K133)</f>
        <v>1305</v>
      </c>
      <c r="L134" s="16"/>
      <c r="M134" s="31"/>
      <c r="N134" s="31"/>
      <c r="O134" s="31"/>
      <c r="P134" s="31">
        <f>SUM(P131:P133)</f>
        <v>2817</v>
      </c>
      <c r="Q134" s="31">
        <f>SUM(Q131:Q133)</f>
        <v>459</v>
      </c>
      <c r="R134" s="30"/>
      <c r="S134" s="30"/>
      <c r="T134" s="30"/>
      <c r="U134" s="30"/>
      <c r="V134" s="30"/>
      <c r="W134" s="46" t="s">
        <v>49</v>
      </c>
      <c r="X134" s="21"/>
      <c r="Y134" s="21"/>
      <c r="Z134" s="22"/>
    </row>
    <row r="135" spans="2:26" s="23" customFormat="1" ht="9" customHeight="1">
      <c r="B135" s="32"/>
      <c r="C135" s="33"/>
      <c r="D135" s="33"/>
      <c r="E135" s="34"/>
      <c r="F135" s="34"/>
      <c r="G135" s="34"/>
      <c r="H135" s="34"/>
      <c r="I135" s="34"/>
      <c r="J135" s="34"/>
      <c r="K135" s="34"/>
      <c r="L135" s="35"/>
      <c r="M135" s="34"/>
      <c r="N135" s="34"/>
      <c r="O135" s="34"/>
      <c r="P135" s="34"/>
      <c r="Q135" s="34"/>
      <c r="R135" s="33"/>
      <c r="S135" s="33"/>
      <c r="T135" s="33"/>
      <c r="U135" s="33"/>
      <c r="V135" s="33"/>
      <c r="W135" s="47"/>
      <c r="X135" s="21"/>
      <c r="Y135" s="21"/>
      <c r="Z135" s="22"/>
    </row>
    <row r="136" spans="2:26" s="10" customFormat="1">
      <c r="B136" s="36" t="s">
        <v>109</v>
      </c>
      <c r="C136" s="26"/>
      <c r="D136" s="26"/>
      <c r="E136" s="26"/>
      <c r="F136" s="26"/>
      <c r="G136" s="26"/>
      <c r="H136" s="26"/>
      <c r="I136" s="26"/>
      <c r="J136" s="27">
        <v>700</v>
      </c>
      <c r="K136" s="28">
        <v>300</v>
      </c>
      <c r="L136" s="27"/>
      <c r="M136" s="27"/>
      <c r="N136" s="27"/>
      <c r="O136" s="27"/>
      <c r="P136" s="28" t="s">
        <v>36</v>
      </c>
      <c r="Q136" s="28" t="s">
        <v>36</v>
      </c>
      <c r="R136" s="26"/>
      <c r="S136" s="26"/>
      <c r="T136" s="26"/>
      <c r="U136" s="26"/>
      <c r="V136" s="26"/>
      <c r="W136" s="45" t="s">
        <v>50</v>
      </c>
      <c r="X136" s="26"/>
      <c r="Y136" s="26"/>
      <c r="Z136" s="37"/>
    </row>
    <row r="137" spans="2:26" s="10" customFormat="1">
      <c r="B137" s="36" t="s">
        <v>108</v>
      </c>
      <c r="C137" s="26"/>
      <c r="D137" s="26"/>
      <c r="E137" s="26"/>
      <c r="F137" s="26"/>
      <c r="G137" s="26"/>
      <c r="H137" s="26"/>
      <c r="I137" s="26"/>
      <c r="J137" s="27">
        <v>1250</v>
      </c>
      <c r="K137" s="27">
        <v>750</v>
      </c>
      <c r="L137" s="27"/>
      <c r="M137" s="27"/>
      <c r="N137" s="27"/>
      <c r="O137" s="27"/>
      <c r="P137" s="28">
        <f>85%*2000</f>
        <v>1700</v>
      </c>
      <c r="Q137" s="28">
        <f>15%*2000</f>
        <v>300</v>
      </c>
      <c r="R137" s="26"/>
      <c r="S137" s="26"/>
      <c r="T137" s="26"/>
      <c r="U137" s="26"/>
      <c r="V137" s="26"/>
      <c r="W137" s="45"/>
      <c r="X137" s="26"/>
      <c r="Y137" s="26"/>
      <c r="Z137" s="37"/>
    </row>
    <row r="138" spans="2:26" s="10" customFormat="1">
      <c r="B138" s="17" t="s">
        <v>35</v>
      </c>
      <c r="C138" s="18"/>
      <c r="D138" s="18"/>
      <c r="E138" s="18"/>
      <c r="F138" s="18"/>
      <c r="G138" s="18"/>
      <c r="H138" s="18"/>
      <c r="I138" s="18"/>
      <c r="J138" s="19">
        <v>1800</v>
      </c>
      <c r="K138" s="19">
        <v>1200</v>
      </c>
      <c r="L138" s="19"/>
      <c r="M138" s="19"/>
      <c r="N138" s="19"/>
      <c r="O138" s="19"/>
      <c r="P138" s="19">
        <f>85%*3000</f>
        <v>2550</v>
      </c>
      <c r="Q138" s="19">
        <f>15%*3000</f>
        <v>450</v>
      </c>
      <c r="R138" s="18"/>
      <c r="S138" s="18"/>
      <c r="T138" s="18"/>
      <c r="U138" s="18"/>
      <c r="V138" s="19"/>
      <c r="W138" s="48" t="s">
        <v>51</v>
      </c>
      <c r="X138" s="18"/>
      <c r="Y138" s="18"/>
      <c r="Z138" s="20"/>
    </row>
  </sheetData>
  <sheetProtection sheet="1" objects="1" scenarios="1"/>
  <mergeCells count="268">
    <mergeCell ref="E120:H120"/>
    <mergeCell ref="K120:N120"/>
    <mergeCell ref="Q120:T120"/>
    <mergeCell ref="W120:Z120"/>
    <mergeCell ref="E121:H121"/>
    <mergeCell ref="K121:N121"/>
    <mergeCell ref="Q121:T121"/>
    <mergeCell ref="W121:Z121"/>
    <mergeCell ref="E118:H118"/>
    <mergeCell ref="K118:N118"/>
    <mergeCell ref="Q118:T118"/>
    <mergeCell ref="W118:Z118"/>
    <mergeCell ref="E119:H119"/>
    <mergeCell ref="K119:N119"/>
    <mergeCell ref="Q119:T119"/>
    <mergeCell ref="W119:Z119"/>
    <mergeCell ref="E116:H116"/>
    <mergeCell ref="K116:N116"/>
    <mergeCell ref="Q116:T116"/>
    <mergeCell ref="W116:Z116"/>
    <mergeCell ref="E117:H117"/>
    <mergeCell ref="K117:N117"/>
    <mergeCell ref="Q117:T117"/>
    <mergeCell ref="W117:Z117"/>
    <mergeCell ref="E114:H114"/>
    <mergeCell ref="K114:N114"/>
    <mergeCell ref="Q114:T114"/>
    <mergeCell ref="W114:Z114"/>
    <mergeCell ref="E115:H115"/>
    <mergeCell ref="K115:N115"/>
    <mergeCell ref="Q115:T115"/>
    <mergeCell ref="W115:Z115"/>
    <mergeCell ref="E112:H112"/>
    <mergeCell ref="K112:N112"/>
    <mergeCell ref="Q112:T112"/>
    <mergeCell ref="W112:Z112"/>
    <mergeCell ref="E113:H113"/>
    <mergeCell ref="K113:N113"/>
    <mergeCell ref="Q113:T113"/>
    <mergeCell ref="W113:Z113"/>
    <mergeCell ref="E110:H110"/>
    <mergeCell ref="K110:N110"/>
    <mergeCell ref="Q110:T110"/>
    <mergeCell ref="W110:Z110"/>
    <mergeCell ref="E111:H111"/>
    <mergeCell ref="K111:N111"/>
    <mergeCell ref="Q111:T111"/>
    <mergeCell ref="W111:Z111"/>
    <mergeCell ref="E108:H108"/>
    <mergeCell ref="K108:N108"/>
    <mergeCell ref="Q108:T108"/>
    <mergeCell ref="W108:Z108"/>
    <mergeCell ref="E109:H109"/>
    <mergeCell ref="K109:N109"/>
    <mergeCell ref="Q109:T109"/>
    <mergeCell ref="W109:Z109"/>
    <mergeCell ref="E106:H106"/>
    <mergeCell ref="K106:N106"/>
    <mergeCell ref="Q106:T106"/>
    <mergeCell ref="W106:Z106"/>
    <mergeCell ref="E107:H107"/>
    <mergeCell ref="K107:N107"/>
    <mergeCell ref="Q107:T107"/>
    <mergeCell ref="W107:Z107"/>
    <mergeCell ref="E104:H104"/>
    <mergeCell ref="K104:N104"/>
    <mergeCell ref="Q104:T104"/>
    <mergeCell ref="W104:Z104"/>
    <mergeCell ref="E105:H105"/>
    <mergeCell ref="K105:N105"/>
    <mergeCell ref="Q105:T105"/>
    <mergeCell ref="W105:Z105"/>
    <mergeCell ref="J102:N102"/>
    <mergeCell ref="P102:T102"/>
    <mergeCell ref="V102:Z102"/>
    <mergeCell ref="E103:H103"/>
    <mergeCell ref="K103:N103"/>
    <mergeCell ref="Q103:T103"/>
    <mergeCell ref="W103:Z103"/>
    <mergeCell ref="B87:B102"/>
    <mergeCell ref="D87:H87"/>
    <mergeCell ref="J87:N87"/>
    <mergeCell ref="P87:T87"/>
    <mergeCell ref="V87:Z87"/>
    <mergeCell ref="D88:H88"/>
    <mergeCell ref="J88:N88"/>
    <mergeCell ref="P88:T88"/>
    <mergeCell ref="V88:Z88"/>
    <mergeCell ref="D102:H102"/>
    <mergeCell ref="E78:H78"/>
    <mergeCell ref="K78:N78"/>
    <mergeCell ref="Q78:T78"/>
    <mergeCell ref="W78:Z78"/>
    <mergeCell ref="E79:H79"/>
    <mergeCell ref="K79:N79"/>
    <mergeCell ref="Q79:T79"/>
    <mergeCell ref="W79:Z79"/>
    <mergeCell ref="E76:H76"/>
    <mergeCell ref="K76:N76"/>
    <mergeCell ref="Q76:T76"/>
    <mergeCell ref="W76:Z76"/>
    <mergeCell ref="E77:H77"/>
    <mergeCell ref="K77:N77"/>
    <mergeCell ref="Q77:T77"/>
    <mergeCell ref="W77:Z77"/>
    <mergeCell ref="E74:H74"/>
    <mergeCell ref="K74:N74"/>
    <mergeCell ref="Q74:T74"/>
    <mergeCell ref="W74:Z74"/>
    <mergeCell ref="E75:H75"/>
    <mergeCell ref="K75:N75"/>
    <mergeCell ref="Q75:T75"/>
    <mergeCell ref="W75:Z75"/>
    <mergeCell ref="E72:H72"/>
    <mergeCell ref="K72:N72"/>
    <mergeCell ref="Q72:T72"/>
    <mergeCell ref="W72:Z72"/>
    <mergeCell ref="E73:H73"/>
    <mergeCell ref="K73:N73"/>
    <mergeCell ref="Q73:T73"/>
    <mergeCell ref="W73:Z73"/>
    <mergeCell ref="E70:H70"/>
    <mergeCell ref="K70:N70"/>
    <mergeCell ref="Q70:T70"/>
    <mergeCell ref="W70:Z70"/>
    <mergeCell ref="E71:H71"/>
    <mergeCell ref="K71:N71"/>
    <mergeCell ref="Q71:T71"/>
    <mergeCell ref="W71:Z71"/>
    <mergeCell ref="E68:H68"/>
    <mergeCell ref="K68:N68"/>
    <mergeCell ref="Q68:T68"/>
    <mergeCell ref="W68:Z68"/>
    <mergeCell ref="E69:H69"/>
    <mergeCell ref="K69:N69"/>
    <mergeCell ref="Q69:T69"/>
    <mergeCell ref="W69:Z69"/>
    <mergeCell ref="E66:H66"/>
    <mergeCell ref="K66:N66"/>
    <mergeCell ref="Q66:T66"/>
    <mergeCell ref="W66:Z66"/>
    <mergeCell ref="E67:H67"/>
    <mergeCell ref="K67:N67"/>
    <mergeCell ref="Q67:T67"/>
    <mergeCell ref="W67:Z67"/>
    <mergeCell ref="E64:H64"/>
    <mergeCell ref="K64:N64"/>
    <mergeCell ref="Q64:T64"/>
    <mergeCell ref="W64:Z64"/>
    <mergeCell ref="E65:H65"/>
    <mergeCell ref="K65:N65"/>
    <mergeCell ref="Q65:T65"/>
    <mergeCell ref="W65:Z65"/>
    <mergeCell ref="E62:H62"/>
    <mergeCell ref="K62:N62"/>
    <mergeCell ref="Q62:T62"/>
    <mergeCell ref="W62:Z62"/>
    <mergeCell ref="E63:H63"/>
    <mergeCell ref="K63:N63"/>
    <mergeCell ref="Q63:T63"/>
    <mergeCell ref="W63:Z63"/>
    <mergeCell ref="J60:N60"/>
    <mergeCell ref="P60:T60"/>
    <mergeCell ref="V60:Z60"/>
    <mergeCell ref="E61:H61"/>
    <mergeCell ref="K61:N61"/>
    <mergeCell ref="Q61:T61"/>
    <mergeCell ref="W61:Z61"/>
    <mergeCell ref="B45:B60"/>
    <mergeCell ref="D45:H45"/>
    <mergeCell ref="J45:N45"/>
    <mergeCell ref="P45:T45"/>
    <mergeCell ref="V45:Z45"/>
    <mergeCell ref="D46:H46"/>
    <mergeCell ref="J46:N46"/>
    <mergeCell ref="P46:T46"/>
    <mergeCell ref="V46:Z46"/>
    <mergeCell ref="D60:H60"/>
    <mergeCell ref="E36:H36"/>
    <mergeCell ref="K36:N36"/>
    <mergeCell ref="Q36:T36"/>
    <mergeCell ref="W36:Z36"/>
    <mergeCell ref="E37:H37"/>
    <mergeCell ref="K37:N37"/>
    <mergeCell ref="Q37:T37"/>
    <mergeCell ref="W37:Z37"/>
    <mergeCell ref="E34:H34"/>
    <mergeCell ref="K34:N34"/>
    <mergeCell ref="Q34:T34"/>
    <mergeCell ref="W34:Z34"/>
    <mergeCell ref="E35:H35"/>
    <mergeCell ref="K35:N35"/>
    <mergeCell ref="Q35:T35"/>
    <mergeCell ref="W35:Z35"/>
    <mergeCell ref="E32:H32"/>
    <mergeCell ref="K32:N32"/>
    <mergeCell ref="Q32:T32"/>
    <mergeCell ref="W32:Z32"/>
    <mergeCell ref="E33:H33"/>
    <mergeCell ref="K33:N33"/>
    <mergeCell ref="Q33:T33"/>
    <mergeCell ref="W33:Z33"/>
    <mergeCell ref="E30:H30"/>
    <mergeCell ref="K30:N30"/>
    <mergeCell ref="Q30:T30"/>
    <mergeCell ref="W30:Z30"/>
    <mergeCell ref="E31:H31"/>
    <mergeCell ref="K31:N31"/>
    <mergeCell ref="Q31:T31"/>
    <mergeCell ref="W31:Z31"/>
    <mergeCell ref="E28:H28"/>
    <mergeCell ref="K28:N28"/>
    <mergeCell ref="Q28:T28"/>
    <mergeCell ref="W28:Z28"/>
    <mergeCell ref="E29:H29"/>
    <mergeCell ref="K29:N29"/>
    <mergeCell ref="Q29:T29"/>
    <mergeCell ref="W29:Z29"/>
    <mergeCell ref="E26:H26"/>
    <mergeCell ref="K26:N26"/>
    <mergeCell ref="Q26:T26"/>
    <mergeCell ref="W26:Z26"/>
    <mergeCell ref="E27:H27"/>
    <mergeCell ref="K27:N27"/>
    <mergeCell ref="Q27:T27"/>
    <mergeCell ref="W27:Z27"/>
    <mergeCell ref="E24:H24"/>
    <mergeCell ref="K24:N24"/>
    <mergeCell ref="Q24:T24"/>
    <mergeCell ref="W24:Z24"/>
    <mergeCell ref="E25:H25"/>
    <mergeCell ref="K25:N25"/>
    <mergeCell ref="Q25:T25"/>
    <mergeCell ref="W25:Z25"/>
    <mergeCell ref="E22:H22"/>
    <mergeCell ref="K22:N22"/>
    <mergeCell ref="Q22:T22"/>
    <mergeCell ref="W22:Z22"/>
    <mergeCell ref="E23:H23"/>
    <mergeCell ref="K23:N23"/>
    <mergeCell ref="Q23:T23"/>
    <mergeCell ref="W23:Z23"/>
    <mergeCell ref="E20:H20"/>
    <mergeCell ref="K20:N20"/>
    <mergeCell ref="Q20:T20"/>
    <mergeCell ref="W20:Z20"/>
    <mergeCell ref="E21:H21"/>
    <mergeCell ref="K21:N21"/>
    <mergeCell ref="Q21:T21"/>
    <mergeCell ref="W21:Z21"/>
    <mergeCell ref="D18:H18"/>
    <mergeCell ref="J18:N18"/>
    <mergeCell ref="P18:T18"/>
    <mergeCell ref="V18:Z18"/>
    <mergeCell ref="E19:H19"/>
    <mergeCell ref="K19:N19"/>
    <mergeCell ref="Q19:T19"/>
    <mergeCell ref="W19:Z19"/>
    <mergeCell ref="B1:Z1"/>
    <mergeCell ref="B3:B18"/>
    <mergeCell ref="D3:H3"/>
    <mergeCell ref="J3:N3"/>
    <mergeCell ref="P3:T3"/>
    <mergeCell ref="V3:Z3"/>
    <mergeCell ref="D4:H4"/>
    <mergeCell ref="J4:N4"/>
    <mergeCell ref="P4:T4"/>
    <mergeCell ref="V4:Z4"/>
  </mergeCells>
  <pageMargins left="0.70866141732283472" right="0.70866141732283472" top="0.27559055118110237" bottom="0.35433070866141736" header="0.31496062992125984" footer="0.31496062992125984"/>
  <pageSetup paperSize="9" scale="55" fitToHeight="4" orientation="landscape" r:id="rId1"/>
  <headerFooter>
    <oddFooter>&amp;L&amp;F - &amp;A&amp;C&amp;G&amp;RPagina &amp;P van &amp;N</oddFooter>
  </headerFooter>
  <rowBreaks count="2" manualBreakCount="2">
    <brk id="44" min="1" max="25" man="1"/>
    <brk id="86" min="1" max="25" man="1"/>
  </rowBreaks>
  <drawing r:id="rId2"/>
  <legacyDrawing r:id="rId3"/>
  <legacyDrawingHF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8"/>
  <sheetViews>
    <sheetView view="pageBreakPreview" zoomScale="120" zoomScaleNormal="100" zoomScaleSheetLayoutView="120" workbookViewId="0"/>
  </sheetViews>
  <sheetFormatPr defaultRowHeight="15"/>
  <cols>
    <col min="1" max="1" width="63.28515625" customWidth="1"/>
    <col min="3" max="3" width="61.85546875" customWidth="1"/>
  </cols>
  <sheetData>
    <row r="1" spans="1:3" ht="18.75">
      <c r="A1" s="89" t="s">
        <v>129</v>
      </c>
    </row>
    <row r="3" spans="1:3">
      <c r="A3" s="77" t="s">
        <v>54</v>
      </c>
      <c r="B3" s="85" t="s">
        <v>55</v>
      </c>
      <c r="C3" s="86" t="s">
        <v>56</v>
      </c>
    </row>
    <row r="4" spans="1:3">
      <c r="A4" s="79"/>
      <c r="B4" s="76" t="s">
        <v>1</v>
      </c>
      <c r="C4" s="80" t="s">
        <v>57</v>
      </c>
    </row>
    <row r="5" spans="1:3">
      <c r="A5" s="81"/>
      <c r="B5" s="82" t="s">
        <v>58</v>
      </c>
      <c r="C5" s="83" t="s">
        <v>59</v>
      </c>
    </row>
    <row r="6" spans="1:3">
      <c r="A6" s="78" t="s">
        <v>60</v>
      </c>
      <c r="B6" s="76" t="s">
        <v>62</v>
      </c>
      <c r="C6" s="80" t="s">
        <v>63</v>
      </c>
    </row>
    <row r="7" spans="1:3">
      <c r="A7" s="84" t="s">
        <v>61</v>
      </c>
      <c r="B7" s="76" t="s">
        <v>64</v>
      </c>
      <c r="C7" s="80" t="s">
        <v>65</v>
      </c>
    </row>
    <row r="8" spans="1:3">
      <c r="A8" s="81"/>
      <c r="B8" s="82" t="s">
        <v>66</v>
      </c>
      <c r="C8" s="83" t="s">
        <v>67</v>
      </c>
    </row>
    <row r="9" spans="1:3">
      <c r="A9" s="78" t="s">
        <v>68</v>
      </c>
      <c r="B9" s="76" t="s">
        <v>69</v>
      </c>
      <c r="C9" s="80" t="s">
        <v>70</v>
      </c>
    </row>
    <row r="10" spans="1:3">
      <c r="A10" s="84" t="s">
        <v>127</v>
      </c>
      <c r="B10" s="76" t="s">
        <v>71</v>
      </c>
      <c r="C10" s="80" t="s">
        <v>72</v>
      </c>
    </row>
    <row r="11" spans="1:3">
      <c r="A11" s="81"/>
      <c r="B11" s="82" t="s">
        <v>4</v>
      </c>
      <c r="C11" s="83" t="s">
        <v>73</v>
      </c>
    </row>
    <row r="12" spans="1:3">
      <c r="A12" s="78" t="s">
        <v>74</v>
      </c>
      <c r="B12" s="76" t="s">
        <v>75</v>
      </c>
      <c r="C12" s="80" t="s">
        <v>76</v>
      </c>
    </row>
    <row r="13" spans="1:3">
      <c r="A13" s="79"/>
      <c r="B13" s="76" t="s">
        <v>0</v>
      </c>
      <c r="C13" s="80" t="s">
        <v>77</v>
      </c>
    </row>
    <row r="14" spans="1:3">
      <c r="A14" s="79"/>
      <c r="B14" s="76" t="s">
        <v>78</v>
      </c>
      <c r="C14" s="80" t="s">
        <v>79</v>
      </c>
    </row>
    <row r="15" spans="1:3">
      <c r="A15" s="81"/>
      <c r="B15" s="82" t="s">
        <v>80</v>
      </c>
      <c r="C15" s="83" t="s">
        <v>81</v>
      </c>
    </row>
    <row r="16" spans="1:3">
      <c r="A16" s="78" t="s">
        <v>82</v>
      </c>
      <c r="B16" s="76" t="s">
        <v>84</v>
      </c>
      <c r="C16" s="80" t="s">
        <v>85</v>
      </c>
    </row>
    <row r="17" spans="1:3">
      <c r="A17" s="84" t="s">
        <v>83</v>
      </c>
      <c r="B17" s="76" t="s">
        <v>86</v>
      </c>
      <c r="C17" s="80" t="s">
        <v>87</v>
      </c>
    </row>
    <row r="18" spans="1:3">
      <c r="A18" s="81"/>
      <c r="B18" s="82" t="s">
        <v>8</v>
      </c>
      <c r="C18" s="83" t="s">
        <v>88</v>
      </c>
    </row>
    <row r="19" spans="1:3">
      <c r="A19" s="78" t="s">
        <v>89</v>
      </c>
      <c r="B19" s="76" t="s">
        <v>91</v>
      </c>
      <c r="C19" s="80" t="s">
        <v>92</v>
      </c>
    </row>
    <row r="20" spans="1:3">
      <c r="A20" s="84" t="s">
        <v>90</v>
      </c>
      <c r="B20" s="76" t="s">
        <v>93</v>
      </c>
      <c r="C20" s="80" t="s">
        <v>94</v>
      </c>
    </row>
    <row r="21" spans="1:3">
      <c r="A21" s="79"/>
      <c r="B21" s="76" t="s">
        <v>7</v>
      </c>
      <c r="C21" s="80" t="s">
        <v>95</v>
      </c>
    </row>
    <row r="22" spans="1:3">
      <c r="A22" s="81"/>
      <c r="B22" s="82" t="s">
        <v>96</v>
      </c>
      <c r="C22" s="83" t="s">
        <v>97</v>
      </c>
    </row>
    <row r="23" spans="1:3">
      <c r="A23" s="78" t="s">
        <v>98</v>
      </c>
      <c r="B23" s="76" t="s">
        <v>99</v>
      </c>
      <c r="C23" s="80" t="s">
        <v>100</v>
      </c>
    </row>
    <row r="24" spans="1:3">
      <c r="A24" s="87" t="s">
        <v>126</v>
      </c>
      <c r="B24" s="82" t="s">
        <v>22</v>
      </c>
      <c r="C24" s="83" t="s">
        <v>101</v>
      </c>
    </row>
    <row r="25" spans="1:3">
      <c r="A25" s="78" t="s">
        <v>102</v>
      </c>
      <c r="B25" s="76" t="s">
        <v>103</v>
      </c>
      <c r="C25" s="80" t="s">
        <v>104</v>
      </c>
    </row>
    <row r="26" spans="1:3">
      <c r="A26" s="79"/>
      <c r="B26" s="76" t="s">
        <v>27</v>
      </c>
      <c r="C26" s="80" t="s">
        <v>105</v>
      </c>
    </row>
    <row r="27" spans="1:3">
      <c r="A27" s="81"/>
      <c r="B27" s="82" t="s">
        <v>106</v>
      </c>
      <c r="C27" s="83" t="s">
        <v>107</v>
      </c>
    </row>
    <row r="28" spans="1:3">
      <c r="A28" s="56"/>
    </row>
  </sheetData>
  <pageMargins left="0.70866141732283472" right="0.70866141732283472" top="0.74803149606299213" bottom="0.74803149606299213" header="0.31496062992125984" footer="0.31496062992125984"/>
  <pageSetup paperSize="9" scale="9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zoomScaleNormal="100" workbookViewId="0">
      <selection activeCell="A9" sqref="A9"/>
    </sheetView>
  </sheetViews>
  <sheetFormatPr defaultRowHeight="15"/>
  <sheetData>
    <row r="1" spans="1:8" ht="18.75">
      <c r="A1" s="95" t="s">
        <v>130</v>
      </c>
    </row>
    <row r="3" spans="1:8">
      <c r="A3" t="s">
        <v>131</v>
      </c>
    </row>
    <row r="4" spans="1:8">
      <c r="A4" t="s">
        <v>146</v>
      </c>
    </row>
    <row r="6" spans="1:8" ht="18.75">
      <c r="A6" s="94" t="s">
        <v>147</v>
      </c>
    </row>
    <row r="8" spans="1:8">
      <c r="A8" t="s">
        <v>148</v>
      </c>
    </row>
    <row r="11" spans="1:8">
      <c r="H11" s="93" t="s">
        <v>47</v>
      </c>
    </row>
    <row r="18" spans="8:8">
      <c r="H18" s="92" t="s">
        <v>50</v>
      </c>
    </row>
    <row r="19" spans="8:8">
      <c r="H19" s="92" t="s">
        <v>51</v>
      </c>
    </row>
    <row r="21" spans="8:8">
      <c r="H21" s="91" t="s">
        <v>48</v>
      </c>
    </row>
    <row r="22" spans="8:8">
      <c r="H22" s="91" t="s">
        <v>49</v>
      </c>
    </row>
    <row r="24" spans="8:8">
      <c r="H24" s="90" t="s">
        <v>52</v>
      </c>
    </row>
    <row r="27" spans="8:8">
      <c r="H27" t="s">
        <v>136</v>
      </c>
    </row>
    <row r="30" spans="8:8">
      <c r="H30" t="s">
        <v>132</v>
      </c>
    </row>
    <row r="31" spans="8:8">
      <c r="H31" t="s">
        <v>134</v>
      </c>
    </row>
    <row r="32" spans="8:8">
      <c r="H32" t="s">
        <v>135</v>
      </c>
    </row>
    <row r="36" spans="1:8">
      <c r="H36" t="s">
        <v>133</v>
      </c>
    </row>
    <row r="42" spans="1:8" ht="18.75">
      <c r="A42" s="94" t="s">
        <v>139</v>
      </c>
    </row>
    <row r="44" spans="1:8">
      <c r="A44" t="s">
        <v>137</v>
      </c>
    </row>
    <row r="45" spans="1:8">
      <c r="A45" t="s">
        <v>128</v>
      </c>
    </row>
    <row r="46" spans="1:8">
      <c r="A46" s="88" t="s">
        <v>138</v>
      </c>
    </row>
    <row r="56" spans="1:1" ht="18.75">
      <c r="A56" s="94" t="s">
        <v>139</v>
      </c>
    </row>
    <row r="58" spans="1:1">
      <c r="A58" t="s">
        <v>143</v>
      </c>
    </row>
    <row r="59" spans="1:1">
      <c r="A59" t="s">
        <v>144</v>
      </c>
    </row>
    <row r="77" spans="1:1" ht="18.75">
      <c r="A77" s="94" t="s">
        <v>140</v>
      </c>
    </row>
    <row r="79" spans="1:1">
      <c r="A79" t="s">
        <v>141</v>
      </c>
    </row>
    <row r="80" spans="1:1">
      <c r="A80" t="s">
        <v>142</v>
      </c>
    </row>
  </sheetData>
  <pageMargins left="0.70866141732283472" right="0.70866141732283472" top="0.74803149606299213" bottom="0.74803149606299213" header="0.31496062992125984" footer="0.31496062992125984"/>
  <pageSetup paperSize="9" scale="79" fitToHeight="2" orientation="landscape" r:id="rId1"/>
  <rowBreaks count="1" manualBreakCount="1">
    <brk id="40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6</vt:i4>
      </vt:variant>
    </vt:vector>
  </HeadingPairs>
  <TitlesOfParts>
    <vt:vector size="12" baseType="lpstr">
      <vt:lpstr>Voorblad</vt:lpstr>
      <vt:lpstr>Uitstroom 1</vt:lpstr>
      <vt:lpstr>Uitstroom 2</vt:lpstr>
      <vt:lpstr>Uitstroom 3</vt:lpstr>
      <vt:lpstr>Competenties</vt:lpstr>
      <vt:lpstr>TOELICHTING</vt:lpstr>
      <vt:lpstr>Competenties!Afdrukbereik</vt:lpstr>
      <vt:lpstr>TOELICHTING!Afdrukbereik</vt:lpstr>
      <vt:lpstr>'Uitstroom 1'!Afdrukbereik</vt:lpstr>
      <vt:lpstr>'Uitstroom 2'!Afdrukbereik</vt:lpstr>
      <vt:lpstr>'Uitstroom 3'!Afdrukbereik</vt:lpstr>
      <vt:lpstr>Voorblad!Afdrukbereik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</dc:creator>
  <cp:lastModifiedBy>Coolermaster</cp:lastModifiedBy>
  <cp:lastPrinted>2016-11-18T10:45:08Z</cp:lastPrinted>
  <dcterms:created xsi:type="dcterms:W3CDTF">2016-03-30T07:05:28Z</dcterms:created>
  <dcterms:modified xsi:type="dcterms:W3CDTF">2016-11-18T10:45:16Z</dcterms:modified>
</cp:coreProperties>
</file>